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11292" windowHeight="6816" tabRatio="500" activeTab="0"/>
  </bookViews>
  <sheets>
    <sheet name="приложение №1" sheetId="1" r:id="rId1"/>
    <sheet name="2" sheetId="2" r:id="rId2"/>
  </sheets>
  <definedNames>
    <definedName name="_xlnm.Print_Area" localSheetId="0">'приложение №1'!$A$1:$F$279</definedName>
  </definedNames>
  <calcPr fullCalcOnLoad="1"/>
</workbook>
</file>

<file path=xl/sharedStrings.xml><?xml version="1.0" encoding="utf-8"?>
<sst xmlns="http://schemas.openxmlformats.org/spreadsheetml/2006/main" count="1048" uniqueCount="194">
  <si>
    <t>ИТОГО</t>
  </si>
  <si>
    <t>Код ГРБС</t>
  </si>
  <si>
    <t>Код раздела и подраздела</t>
  </si>
  <si>
    <t>Код целевой статьи</t>
  </si>
  <si>
    <t xml:space="preserve">Код вида расходов </t>
  </si>
  <si>
    <t>982</t>
  </si>
  <si>
    <t>Раздел I. Бюджетные ассигнования по расходам местного бюджета</t>
  </si>
  <si>
    <t xml:space="preserve">Наименование </t>
  </si>
  <si>
    <t>Сумма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</si>
  <si>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</si>
  <si>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Приложение №1</t>
  </si>
  <si>
    <t>Раздел II. Бюджетные ассигнования по источникам финансирования дефицита местного бюджета</t>
  </si>
  <si>
    <t>Наименование показателя</t>
  </si>
  <si>
    <t xml:space="preserve">Код по бюджетной классификации источника 
финансирования дефицита местного бюджета </t>
  </si>
  <si>
    <t>Изменение отстатков средств на счетах по учету средств бюджета</t>
  </si>
  <si>
    <t>000 01 05 00 00 00 0000 000</t>
  </si>
  <si>
    <t>Уменьшение остатков средств бюджета</t>
  </si>
  <si>
    <t>000 01 05 00 00 00 0000 600</t>
  </si>
  <si>
    <t>Уменьшение прочих остатков средств бюджета</t>
  </si>
  <si>
    <t>000 01 05 02 00 00 0000 600</t>
  </si>
  <si>
    <t>Уменьшение прочих остатков денежных средств бюджета</t>
  </si>
  <si>
    <t>000 01 05 02 01 00 0000 610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</si>
  <si>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</si>
  <si>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982 01 05 02 01 03 0000 610</t>
  </si>
  <si>
    <t xml:space="preserve"> Итого  </t>
  </si>
  <si>
    <t>ЖИЛИЩНО-КОММУНАЛЬНОЕ ХОЗЯЙСТВО</t>
  </si>
  <si>
    <t>0500</t>
  </si>
  <si>
    <t>Благоустройство</t>
  </si>
  <si>
    <t>0503</t>
  </si>
  <si>
    <t>05 0 00 10000</t>
  </si>
  <si>
    <t>Прочая закупка товаров, работ и услуг</t>
  </si>
  <si>
    <t>244</t>
  </si>
  <si>
    <t xml:space="preserve">Увеличение остатков средств бюджета </t>
  </si>
  <si>
    <t xml:space="preserve">Увеличение прочих остатков средств бюджета </t>
  </si>
  <si>
    <t xml:space="preserve">Увеличение прочих остатков денежных средств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</si>
  <si>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</si>
  <si>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000 01 05 00 00 00 0000 500</t>
  </si>
  <si>
    <t>000 01 05 02 00 00 0000 500</t>
  </si>
  <si>
    <t>000 01 05 02 01 00 0000 510</t>
  </si>
  <si>
    <t>982 01 05 02 01 03 0000 510</t>
  </si>
  <si>
    <t>05 1 00 10000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</si>
  <si>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</si>
  <si>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</si>
  <si>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</si>
  <si>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</si>
  <si>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</si>
  <si>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99 5 00 00110</t>
  </si>
  <si>
    <t xml:space="preserve">Расходы на выплаты персоналу казенных учреждений </t>
  </si>
  <si>
    <t>110</t>
  </si>
  <si>
    <t xml:space="preserve">Фонд оплаты труда  учреждений 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</si>
  <si>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</si>
  <si>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</si>
  <si>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</si>
  <si>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НАЦИОНАЛЬНАЯ ЭКОНОМИКА</t>
  </si>
  <si>
    <t>0400</t>
  </si>
  <si>
    <t>Общеэкономические вопросы</t>
  </si>
  <si>
    <t>0401</t>
  </si>
  <si>
    <t>Расходы на реализацию ведомственной целевой программы «Участие в организации и финансировании временного трудоустройства отдельных категорий граждан»</t>
  </si>
  <si>
    <t xml:space="preserve">982 </t>
  </si>
  <si>
    <t xml:space="preserve">0401 </t>
  </si>
  <si>
    <t>04 0 00 10000</t>
  </si>
  <si>
    <t>КУЛЬТУРА, КИНЕМАТОГРАФИЯ</t>
  </si>
  <si>
    <t>0800</t>
  </si>
  <si>
    <t>Культура</t>
  </si>
  <si>
    <t>0801</t>
  </si>
  <si>
    <t>10 0 00 10000</t>
  </si>
  <si>
    <t xml:space="preserve"> ФИЗИЧЕСКАЯ КУЛЬТУРА И СПОРТ</t>
  </si>
  <si>
    <t>1100</t>
  </si>
  <si>
    <t>Физическая культура</t>
  </si>
  <si>
    <t>1101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</si>
  <si>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</si>
  <si>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</si>
  <si>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</si>
  <si>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</si>
  <si>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881</t>
  </si>
  <si>
    <t>99 1 00 00110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</si>
  <si>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</si>
  <si>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</si>
  <si>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</si>
  <si>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</si>
  <si>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</si>
  <si>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</si>
  <si>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</si>
  <si>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</si>
  <si>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, осуществляющие свою деятельность на постоянной основе</t>
  </si>
  <si>
    <t>99 2 00 00110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</si>
  <si>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</si>
  <si>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99 3 00 00110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</si>
  <si>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</si>
  <si>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</si>
  <si>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на обеспечение деятельности представительного органа муниципального образования</t>
  </si>
  <si>
    <t>99 4 00 00110</t>
  </si>
  <si>
    <t>Расходы на выплаты персоналу государственных 
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</si>
  <si>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</si>
  <si>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</si>
  <si>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</si>
  <si>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</si>
  <si>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Уплата налогов, сборов и иных платежей</t>
  </si>
  <si>
    <t>850</t>
  </si>
  <si>
    <t xml:space="preserve">Уплата прочих налогов, сборов </t>
  </si>
  <si>
    <t>852</t>
  </si>
  <si>
    <t xml:space="preserve">Уплата иных платежей
</t>
  </si>
  <si>
    <t>853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</si>
  <si>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</si>
  <si>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88 1 00 00000</t>
  </si>
  <si>
    <t>Уплата иных платежей</t>
  </si>
  <si>
    <t>Фонд оплаты труда государственных (муниципальных) органов и взносы по обязательному социальному страхованию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</si>
  <si>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</si>
  <si>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99 9 00 G0850</t>
  </si>
  <si>
    <t>Резервные фонды</t>
  </si>
  <si>
    <t>0111</t>
  </si>
  <si>
    <t>Резервный фонд местной администрации</t>
  </si>
  <si>
    <t>88 3 00 00000</t>
  </si>
  <si>
    <t>Резервные средства</t>
  </si>
  <si>
    <t>870</t>
  </si>
  <si>
    <t>Другие общегосударственные вопросы</t>
  </si>
  <si>
    <t>0113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</si>
  <si>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</si>
  <si>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88 2 00 G0100</t>
  </si>
  <si>
    <t>Расходы на содержание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</si>
  <si>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99 7 00 00210</t>
  </si>
  <si>
    <t>Уплата налога на имущество организаций и земельного налога</t>
  </si>
  <si>
    <t>851</t>
  </si>
  <si>
    <t>Расходы на содержание муниципального  учреждения СПб МУ  "Агентство по социально-экономическому развитию Муниципального образования  Владимирский округ"</t>
  </si>
  <si>
    <t>99 8 00 00210</t>
  </si>
  <si>
    <t>112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</si>
  <si>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</si>
  <si>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</si>
  <si>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</si>
  <si>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</si>
  <si>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Расходы на мероприятия по подготовке и обучению неработающего населения способам защиты и действиям в чрезвычайных ситуациях, содействие в информировании населения об угрозе возникновения или о возникновении чрезвычайной ситуации</t>
  </si>
  <si>
    <t>88 Г 00 10000</t>
  </si>
  <si>
    <t>05 2 00 10000</t>
  </si>
  <si>
    <t>05 3 00 10000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</si>
  <si>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</si>
  <si>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</si>
  <si>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</si>
  <si>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</si>
  <si>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</si>
  <si>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</si>
  <si>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</si>
  <si>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</si>
  <si>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организацию дополнительного профессионального образования депутатов и муниципальных служащих муниципального образования</t>
  </si>
  <si>
    <t>88 9 00 10000</t>
  </si>
  <si>
    <t>Другие вопросы в области образования</t>
  </si>
  <si>
    <t>0709</t>
  </si>
  <si>
    <t>06 0 00 10000</t>
  </si>
  <si>
    <t>09 0 00 10000</t>
  </si>
  <si>
    <t>СОЦИАЛЬНАЯ ПОЛИТИКА</t>
  </si>
  <si>
    <t>1000</t>
  </si>
  <si>
    <t xml:space="preserve">Пенсионное обеспечение
</t>
  </si>
  <si>
    <t>1001</t>
  </si>
  <si>
    <t>Расходы на выплаты пенсии за выслугу лет лицам, замещавшим должности муниципальной службы</t>
  </si>
  <si>
    <t>88 5 00 10000</t>
  </si>
  <si>
    <t>Иные пенсии, социальные доплаты к пенсиям</t>
  </si>
  <si>
    <t>312</t>
  </si>
  <si>
    <t xml:space="preserve">Социальное обеспечение
</t>
  </si>
  <si>
    <t>1003</t>
  </si>
  <si>
    <t>Расходы на выплаты ежемесячной доплаты за стаж лицам, замещавшим муниципальные должности</t>
  </si>
  <si>
    <t>88 5 00 20000</t>
  </si>
  <si>
    <t>Охрана семьи и детства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</si>
  <si>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</si>
  <si>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</si>
  <si>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88 6 00 G0860</t>
  </si>
  <si>
    <t>Пособия, компенсации, меры социальной поддержки по публичным нормативным обязательствам</t>
  </si>
  <si>
    <t>313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</si>
  <si>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</si>
  <si>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88 7 00 G0870</t>
  </si>
  <si>
    <t>Приобретение товаров, работ, услуг в пользу граждан в целях их социального обеспечения</t>
  </si>
  <si>
    <t>323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</si>
  <si>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</si>
  <si>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</si>
  <si>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</si>
  <si>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</si>
  <si>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периодические издания, учрежденные органами местного самоуправления, опубликование муниципальных правовых актов, иной официальной информации</t>
  </si>
  <si>
    <t>88 8 00 00000</t>
  </si>
  <si>
    <t>Приложение №2</t>
  </si>
  <si>
    <t>Изменения в Сводную бюджетнуюя роспись  бюджета внутригородского муниципального образования Санкт-Петербурга                                                муниципальный округ  Владимирский округ на 2022 год</t>
  </si>
  <si>
    <t>Иные закупки товаров, работ и услуг для обеспечения государственных (муниципальных) нужд</t>
  </si>
  <si>
    <t>240</t>
  </si>
  <si>
    <t>Расходы на реализацию ведомственной целевой программы «Содействие занятости граждан в муниципальном образовании Владимирский округ»</t>
  </si>
  <si>
    <t>Расходы на реализацию муниципальной программы «Комплексное развитие муниципального образования Владимирский округ в сфере благоустройства и озеленения»</t>
  </si>
  <si>
    <t>Расходы на реализацию  подпрограммы «Содержание объектов благоустройства муниципального образования Владимирский округ»</t>
  </si>
  <si>
    <t>Расходы на реализацию  подпрограммы «Озеленение территории муниципального образования Владимирский округ»</t>
  </si>
  <si>
    <t>Расходы на реализацию подпрограммы «Формирование комфортной городской среды муниципального образования Владимирский округ »</t>
  </si>
  <si>
    <t>Расходы на реализацию ведомственной целевой программы «Развитие доступной среды в муниципальном образовании Владимирский округ».</t>
  </si>
  <si>
    <t>Расходы на реализацию ведомственной целевой программы «Развитие экологической культуры в муниципальном образовании Владимирский округ»</t>
  </si>
  <si>
    <t>Расходы на реализацию муниципальной программы «Развитие правовой культуры в муниципальном образовании Владимирский округ»</t>
  </si>
  <si>
    <t>07 0 00 10000</t>
  </si>
  <si>
    <t>Расходы на реализацию муниципальной программы «Развитие культуры и организация досуга в муниципальном образовании Владимирский округ»</t>
  </si>
  <si>
    <t>08 0 0 00 10000</t>
  </si>
  <si>
    <t>Расходы на реализацию ведомственной целевой программы «Развитие физической культуры и спорта в муниципальном образовании Владимирский округ»</t>
  </si>
  <si>
    <t>Изменения в Лимиты бюджетных обязательств на 2022 год</t>
  </si>
  <si>
    <t>к Постановлению от 09.06.2022 № 02-03/173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</si>
</sst>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;[Red]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177" fontId="6" fillId="0" borderId="10" xfId="0" applyNumberFormat="1" applyFont="1" applyBorder="1" applyAlignment="1">
      <alignment horizontal="center" vertical="top"/>
    </xf>
    <xf numFmtId="177" fontId="5" fillId="0" borderId="10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 wrapText="1"/>
    </xf>
    <xf numFmtId="177" fontId="10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/>
    </xf>
    <xf numFmtId="177" fontId="12" fillId="0" borderId="10" xfId="0" applyNumberFormat="1" applyFont="1" applyFill="1" applyBorder="1" applyAlignment="1">
      <alignment horizontal="center" wrapText="1"/>
    </xf>
    <xf numFmtId="177" fontId="13" fillId="0" borderId="10" xfId="0" applyNumberFormat="1" applyFont="1" applyFill="1" applyBorder="1" applyAlignment="1">
      <alignment horizontal="center"/>
    </xf>
    <xf numFmtId="177" fontId="12" fillId="0" borderId="10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14" fontId="5" fillId="0" borderId="15" xfId="0" applyNumberFormat="1" applyFont="1" applyFill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49" fontId="5" fillId="0" borderId="12" xfId="0" applyNumberFormat="1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14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view="pageBreakPreview" zoomScaleNormal="95" zoomScaleSheetLayoutView="100" workbookViewId="0" topLeftCell="A1">
      <selection activeCell="A69" sqref="A69"/>
    </sheetView>
  </sheetViews>
  <sheetFormatPr defaultColWidth="9.125" defaultRowHeight="12.75" outlineLevelRow="1"/>
  <cols>
    <col min="1" max="1" width="67.75390625" style="2" customWidth="1"/>
    <col min="2" max="2" width="5.375" style="2" customWidth="1"/>
    <col min="3" max="3" width="11.625" style="2" customWidth="1"/>
    <col min="4" max="4" width="13.375" style="2" customWidth="1"/>
    <col min="5" max="5" width="7.25390625" style="2" customWidth="1"/>
    <col min="6" max="6" width="13.50390625" style="2" customWidth="1"/>
    <col min="7" max="8" width="11.00390625" style="1" customWidth="1"/>
    <col min="9" max="16384" width="9.125" style="1" customWidth="1"/>
  </cols>
  <sheetData>
    <row r="1" spans="1:6" ht="12.75">
      <c r="A1" s="7"/>
      <c r="B1" s="7"/>
      <c r="C1" s="7"/>
      <c r="D1" s="82" t="s">
        <v>10</v>
      </c>
      <c r="E1" s="82"/>
      <c r="F1" s="82"/>
    </row>
    <row r="2" spans="1:6" ht="12.75">
      <c r="A2" s="82" t="s">
        <v>193</v>
      </c>
      <c r="B2" s="82"/>
      <c r="C2" s="82"/>
      <c r="D2" s="82"/>
      <c r="E2" s="82"/>
      <c r="F2" s="82"/>
    </row>
    <row r="3" spans="1:6" ht="33" customHeight="1">
      <c r="A3" s="83" t="s">
        <v>177</v>
      </c>
      <c r="B3" s="83"/>
      <c r="C3" s="83"/>
      <c r="D3" s="83"/>
      <c r="E3" s="83"/>
      <c r="F3" s="83"/>
    </row>
    <row r="4" spans="1:6" ht="12" customHeight="1">
      <c r="A4" s="13"/>
      <c r="B4" s="13"/>
      <c r="C4" s="13"/>
      <c r="D4" s="13"/>
      <c r="E4" s="13"/>
      <c r="F4" s="13"/>
    </row>
    <row r="5" spans="1:6" ht="12.75" customHeight="1">
      <c r="A5" s="84" t="s">
        <v>6</v>
      </c>
      <c r="B5" s="84"/>
      <c r="C5" s="84"/>
      <c r="D5" s="84"/>
      <c r="E5" s="84"/>
      <c r="F5" s="15"/>
    </row>
    <row r="6" spans="1:6" ht="17.25" customHeight="1">
      <c r="A6" s="14"/>
      <c r="B6" s="14"/>
      <c r="C6" s="14"/>
      <c r="D6" s="14"/>
      <c r="E6" s="14"/>
      <c r="F6" s="15"/>
    </row>
    <row r="7" spans="1:8" s="3" customFormat="1" ht="12.75" customHeight="1">
      <c r="A7" s="66" t="s">
        <v>7</v>
      </c>
      <c r="B7" s="66" t="s">
        <v>1</v>
      </c>
      <c r="C7" s="66" t="s">
        <v>2</v>
      </c>
      <c r="D7" s="66" t="s">
        <v>3</v>
      </c>
      <c r="E7" s="66" t="s">
        <v>4</v>
      </c>
      <c r="F7" s="74" t="s">
        <v>8</v>
      </c>
      <c r="G7" s="63">
        <v>44721</v>
      </c>
      <c r="H7" s="65">
        <v>44624</v>
      </c>
    </row>
    <row r="8" spans="1:8" ht="39" customHeight="1">
      <c r="A8" s="66"/>
      <c r="B8" s="66"/>
      <c r="C8" s="66"/>
      <c r="D8" s="66"/>
      <c r="E8" s="66"/>
      <c r="F8" s="75"/>
      <c r="G8" s="64"/>
      <c r="H8" s="66"/>
    </row>
    <row r="9" spans="1:8" ht="42" customHeight="1" hidden="1" outlineLevel="1">
      <c r="A9" s="8" t="s">
        <v>70</v>
      </c>
      <c r="B9" s="24">
        <v>881</v>
      </c>
      <c r="C9" s="24"/>
      <c r="D9" s="24"/>
      <c r="E9" s="24"/>
      <c r="F9" s="27">
        <f>G9-H9</f>
        <v>0</v>
      </c>
      <c r="G9" s="57">
        <f>G10</f>
        <v>12698.2</v>
      </c>
      <c r="H9" s="51">
        <f>H10</f>
        <v>12698.2</v>
      </c>
    </row>
    <row r="10" spans="1:8" ht="15" customHeight="1" hidden="1" outlineLevel="1">
      <c r="A10" s="8" t="s">
        <v>41</v>
      </c>
      <c r="B10" s="24">
        <v>881</v>
      </c>
      <c r="C10" s="5" t="s">
        <v>42</v>
      </c>
      <c r="D10" s="24"/>
      <c r="E10" s="24"/>
      <c r="F10" s="27">
        <f aca="true" t="shared" si="0" ref="F10:F73">G10-H10</f>
        <v>0</v>
      </c>
      <c r="G10" s="57">
        <f>G11+G16</f>
        <v>12698.2</v>
      </c>
      <c r="H10" s="51">
        <f>H11+H16</f>
        <v>12698.2</v>
      </c>
    </row>
    <row r="11" spans="1:8" ht="27" customHeight="1" hidden="1" outlineLevel="1">
      <c r="A11" s="8" t="s">
        <v>71</v>
      </c>
      <c r="B11" s="24">
        <v>881</v>
      </c>
      <c r="C11" s="5" t="s">
        <v>72</v>
      </c>
      <c r="D11" s="24"/>
      <c r="E11" s="24"/>
      <c r="F11" s="27">
        <f t="shared" si="0"/>
        <v>0</v>
      </c>
      <c r="G11" s="57">
        <f>G12</f>
        <v>1534.5</v>
      </c>
      <c r="H11" s="51">
        <f>H12</f>
        <v>1534.5</v>
      </c>
    </row>
    <row r="12" spans="1:8" ht="15" customHeight="1" hidden="1" outlineLevel="1">
      <c r="A12" s="21" t="s">
        <v>73</v>
      </c>
      <c r="B12" s="9" t="s">
        <v>74</v>
      </c>
      <c r="C12" s="6" t="s">
        <v>72</v>
      </c>
      <c r="D12" s="6" t="s">
        <v>75</v>
      </c>
      <c r="E12" s="6"/>
      <c r="F12" s="27">
        <f t="shared" si="0"/>
        <v>0</v>
      </c>
      <c r="G12" s="58">
        <f>G13</f>
        <v>1534.5</v>
      </c>
      <c r="H12" s="52">
        <f>H13</f>
        <v>1534.5</v>
      </c>
    </row>
    <row r="13" spans="1:8" ht="15" customHeight="1" hidden="1" outlineLevel="1">
      <c r="A13" s="28" t="s">
        <v>76</v>
      </c>
      <c r="B13" s="29" t="s">
        <v>74</v>
      </c>
      <c r="C13" s="29" t="s">
        <v>72</v>
      </c>
      <c r="D13" s="29" t="s">
        <v>75</v>
      </c>
      <c r="E13" s="29" t="s">
        <v>77</v>
      </c>
      <c r="F13" s="27">
        <f t="shared" si="0"/>
        <v>0</v>
      </c>
      <c r="G13" s="58">
        <f>G14+G15</f>
        <v>1534.5</v>
      </c>
      <c r="H13" s="52">
        <f>H14+H15</f>
        <v>1534.5</v>
      </c>
    </row>
    <row r="14" spans="1:8" ht="15" customHeight="1" hidden="1" outlineLevel="1">
      <c r="A14" s="25" t="s">
        <v>78</v>
      </c>
      <c r="B14" s="29" t="s">
        <v>74</v>
      </c>
      <c r="C14" s="29" t="s">
        <v>72</v>
      </c>
      <c r="D14" s="29" t="s">
        <v>75</v>
      </c>
      <c r="E14" s="29" t="s">
        <v>79</v>
      </c>
      <c r="F14" s="27">
        <f t="shared" si="0"/>
        <v>0</v>
      </c>
      <c r="G14" s="58">
        <v>1181.9</v>
      </c>
      <c r="H14" s="52">
        <v>1181.9</v>
      </c>
    </row>
    <row r="15" spans="1:8" ht="28.5" customHeight="1" hidden="1" outlineLevel="1">
      <c r="A15" s="28" t="s">
        <v>80</v>
      </c>
      <c r="B15" s="29" t="s">
        <v>74</v>
      </c>
      <c r="C15" s="29" t="s">
        <v>72</v>
      </c>
      <c r="D15" s="29" t="s">
        <v>75</v>
      </c>
      <c r="E15" s="29" t="s">
        <v>81</v>
      </c>
      <c r="F15" s="27">
        <f t="shared" si="0"/>
        <v>0</v>
      </c>
      <c r="G15" s="58">
        <v>352.6</v>
      </c>
      <c r="H15" s="52">
        <v>352.6</v>
      </c>
    </row>
    <row r="16" spans="1:8" ht="44.25" customHeight="1" hidden="1" outlineLevel="1">
      <c r="A16" s="8" t="s">
        <v>82</v>
      </c>
      <c r="B16" s="10" t="s">
        <v>74</v>
      </c>
      <c r="C16" s="5" t="s">
        <v>83</v>
      </c>
      <c r="D16" s="6"/>
      <c r="E16" s="6"/>
      <c r="F16" s="27">
        <f t="shared" si="0"/>
        <v>0</v>
      </c>
      <c r="G16" s="59">
        <f>G17+G21+G23+G34</f>
        <v>11163.7</v>
      </c>
      <c r="H16" s="53">
        <f>H17+H21+H23+H34</f>
        <v>11163.7</v>
      </c>
    </row>
    <row r="17" spans="1:8" ht="15" customHeight="1" hidden="1" outlineLevel="1">
      <c r="A17" s="4" t="s">
        <v>84</v>
      </c>
      <c r="B17" s="9" t="s">
        <v>74</v>
      </c>
      <c r="C17" s="6" t="s">
        <v>83</v>
      </c>
      <c r="D17" s="6" t="s">
        <v>85</v>
      </c>
      <c r="E17" s="6"/>
      <c r="F17" s="27">
        <f t="shared" si="0"/>
        <v>0</v>
      </c>
      <c r="G17" s="58">
        <f>G18</f>
        <v>1292.6</v>
      </c>
      <c r="H17" s="52">
        <f>H18</f>
        <v>1292.6</v>
      </c>
    </row>
    <row r="18" spans="1:8" ht="15" customHeight="1" hidden="1" outlineLevel="1">
      <c r="A18" s="28" t="s">
        <v>76</v>
      </c>
      <c r="B18" s="29" t="s">
        <v>74</v>
      </c>
      <c r="C18" s="6" t="s">
        <v>83</v>
      </c>
      <c r="D18" s="6" t="s">
        <v>85</v>
      </c>
      <c r="E18" s="29" t="s">
        <v>77</v>
      </c>
      <c r="F18" s="27">
        <f t="shared" si="0"/>
        <v>0</v>
      </c>
      <c r="G18" s="58">
        <f>G19+G20</f>
        <v>1292.6</v>
      </c>
      <c r="H18" s="52">
        <f>H19+H20</f>
        <v>1292.6</v>
      </c>
    </row>
    <row r="19" spans="1:8" ht="15" customHeight="1" hidden="1" outlineLevel="1">
      <c r="A19" s="25" t="s">
        <v>78</v>
      </c>
      <c r="B19" s="29" t="s">
        <v>74</v>
      </c>
      <c r="C19" s="6" t="s">
        <v>83</v>
      </c>
      <c r="D19" s="6" t="s">
        <v>85</v>
      </c>
      <c r="E19" s="29" t="s">
        <v>79</v>
      </c>
      <c r="F19" s="27">
        <f t="shared" si="0"/>
        <v>0</v>
      </c>
      <c r="G19" s="58">
        <v>992.8</v>
      </c>
      <c r="H19" s="52">
        <v>992.8</v>
      </c>
    </row>
    <row r="20" spans="1:8" ht="39.75" customHeight="1" hidden="1" outlineLevel="1">
      <c r="A20" s="28" t="s">
        <v>80</v>
      </c>
      <c r="B20" s="29" t="s">
        <v>74</v>
      </c>
      <c r="C20" s="6" t="s">
        <v>83</v>
      </c>
      <c r="D20" s="6" t="s">
        <v>85</v>
      </c>
      <c r="E20" s="29" t="s">
        <v>81</v>
      </c>
      <c r="F20" s="27">
        <f t="shared" si="0"/>
        <v>0</v>
      </c>
      <c r="G20" s="58">
        <v>299.8</v>
      </c>
      <c r="H20" s="52">
        <v>299.8</v>
      </c>
    </row>
    <row r="21" spans="1:8" ht="53.25" customHeight="1" hidden="1" outlineLevel="1">
      <c r="A21" s="21" t="s">
        <v>86</v>
      </c>
      <c r="B21" s="9" t="s">
        <v>74</v>
      </c>
      <c r="C21" s="6" t="s">
        <v>83</v>
      </c>
      <c r="D21" s="6" t="s">
        <v>87</v>
      </c>
      <c r="E21" s="6"/>
      <c r="F21" s="27">
        <f t="shared" si="0"/>
        <v>0</v>
      </c>
      <c r="G21" s="58">
        <f>G22</f>
        <v>329.4</v>
      </c>
      <c r="H21" s="52">
        <f>H22</f>
        <v>329.4</v>
      </c>
    </row>
    <row r="22" spans="1:8" ht="39.75" customHeight="1" hidden="1" outlineLevel="1">
      <c r="A22" s="4" t="s">
        <v>88</v>
      </c>
      <c r="B22" s="9" t="s">
        <v>74</v>
      </c>
      <c r="C22" s="6" t="s">
        <v>83</v>
      </c>
      <c r="D22" s="6" t="s">
        <v>87</v>
      </c>
      <c r="E22" s="6" t="s">
        <v>89</v>
      </c>
      <c r="F22" s="27">
        <f t="shared" si="0"/>
        <v>0</v>
      </c>
      <c r="G22" s="58">
        <v>329.4</v>
      </c>
      <c r="H22" s="52">
        <v>329.4</v>
      </c>
    </row>
    <row r="23" spans="1:8" ht="27" customHeight="1" hidden="1" outlineLevel="1">
      <c r="A23" s="4" t="s">
        <v>90</v>
      </c>
      <c r="B23" s="9" t="s">
        <v>74</v>
      </c>
      <c r="C23" s="6" t="s">
        <v>83</v>
      </c>
      <c r="D23" s="6" t="s">
        <v>91</v>
      </c>
      <c r="E23" s="6"/>
      <c r="F23" s="27">
        <f t="shared" si="0"/>
        <v>0</v>
      </c>
      <c r="G23" s="58">
        <f>G24+G29+G31+G30</f>
        <v>9445.7</v>
      </c>
      <c r="H23" s="52">
        <f>H24+H29+H31+H30</f>
        <v>9445.7</v>
      </c>
    </row>
    <row r="24" spans="1:8" ht="27" customHeight="1" hidden="1" outlineLevel="1">
      <c r="A24" s="4" t="s">
        <v>92</v>
      </c>
      <c r="B24" s="9" t="s">
        <v>74</v>
      </c>
      <c r="C24" s="6" t="s">
        <v>83</v>
      </c>
      <c r="D24" s="6" t="s">
        <v>91</v>
      </c>
      <c r="E24" s="29" t="s">
        <v>77</v>
      </c>
      <c r="F24" s="27">
        <f t="shared" si="0"/>
        <v>0</v>
      </c>
      <c r="G24" s="58">
        <f>G25+G26+G27</f>
        <v>7190.3</v>
      </c>
      <c r="H24" s="52">
        <f>H25+H26+H27</f>
        <v>7190.3</v>
      </c>
    </row>
    <row r="25" spans="1:8" ht="15" customHeight="1" hidden="1" outlineLevel="1">
      <c r="A25" s="25" t="s">
        <v>78</v>
      </c>
      <c r="B25" s="9" t="s">
        <v>74</v>
      </c>
      <c r="C25" s="6" t="s">
        <v>83</v>
      </c>
      <c r="D25" s="6" t="s">
        <v>91</v>
      </c>
      <c r="E25" s="29" t="s">
        <v>79</v>
      </c>
      <c r="F25" s="27">
        <f t="shared" si="0"/>
        <v>0</v>
      </c>
      <c r="G25" s="58">
        <v>5503.3</v>
      </c>
      <c r="H25" s="52">
        <v>5503.3</v>
      </c>
    </row>
    <row r="26" spans="1:8" ht="27" customHeight="1" hidden="1" outlineLevel="1">
      <c r="A26" s="4" t="s">
        <v>93</v>
      </c>
      <c r="B26" s="9" t="s">
        <v>74</v>
      </c>
      <c r="C26" s="6" t="s">
        <v>83</v>
      </c>
      <c r="D26" s="6" t="s">
        <v>91</v>
      </c>
      <c r="E26" s="6" t="s">
        <v>94</v>
      </c>
      <c r="F26" s="27">
        <f t="shared" si="0"/>
        <v>0</v>
      </c>
      <c r="G26" s="58">
        <v>25</v>
      </c>
      <c r="H26" s="52">
        <v>25</v>
      </c>
    </row>
    <row r="27" spans="1:8" ht="27.75" customHeight="1" hidden="1" outlineLevel="1">
      <c r="A27" s="28" t="s">
        <v>80</v>
      </c>
      <c r="B27" s="9" t="s">
        <v>74</v>
      </c>
      <c r="C27" s="6" t="s">
        <v>83</v>
      </c>
      <c r="D27" s="6" t="s">
        <v>91</v>
      </c>
      <c r="E27" s="29" t="s">
        <v>81</v>
      </c>
      <c r="F27" s="27">
        <f t="shared" si="0"/>
        <v>0</v>
      </c>
      <c r="G27" s="58">
        <v>1662</v>
      </c>
      <c r="H27" s="52">
        <v>1662</v>
      </c>
    </row>
    <row r="28" spans="1:8" ht="27" customHeight="1" hidden="1" outlineLevel="1">
      <c r="A28" s="28" t="s">
        <v>178</v>
      </c>
      <c r="B28" s="9" t="s">
        <v>74</v>
      </c>
      <c r="C28" s="6" t="s">
        <v>83</v>
      </c>
      <c r="D28" s="6" t="s">
        <v>91</v>
      </c>
      <c r="E28" s="29">
        <v>240</v>
      </c>
      <c r="F28" s="27">
        <f t="shared" si="0"/>
        <v>0</v>
      </c>
      <c r="G28" s="58">
        <f>G29+G30</f>
        <v>2240.4</v>
      </c>
      <c r="H28" s="52">
        <f>H29+H30</f>
        <v>2240.4</v>
      </c>
    </row>
    <row r="29" spans="1:8" ht="15" customHeight="1" hidden="1" outlineLevel="1">
      <c r="A29" s="4" t="s">
        <v>30</v>
      </c>
      <c r="B29" s="9" t="s">
        <v>74</v>
      </c>
      <c r="C29" s="6" t="s">
        <v>83</v>
      </c>
      <c r="D29" s="6" t="s">
        <v>91</v>
      </c>
      <c r="E29" s="6" t="s">
        <v>31</v>
      </c>
      <c r="F29" s="27">
        <f t="shared" si="0"/>
        <v>0</v>
      </c>
      <c r="G29" s="58">
        <f>2007.9-1.5</f>
        <v>2006.4</v>
      </c>
      <c r="H29" s="52">
        <f>2007.9-1.5</f>
        <v>2006.4</v>
      </c>
    </row>
    <row r="30" spans="1:8" ht="15" customHeight="1" hidden="1" outlineLevel="1">
      <c r="A30" s="30" t="s">
        <v>95</v>
      </c>
      <c r="B30" s="9" t="s">
        <v>74</v>
      </c>
      <c r="C30" s="6" t="s">
        <v>83</v>
      </c>
      <c r="D30" s="6" t="s">
        <v>91</v>
      </c>
      <c r="E30" s="6" t="s">
        <v>96</v>
      </c>
      <c r="F30" s="27">
        <f t="shared" si="0"/>
        <v>0</v>
      </c>
      <c r="G30" s="58">
        <f>232.5+1.5</f>
        <v>234</v>
      </c>
      <c r="H30" s="52">
        <f>232.5+1.5</f>
        <v>234</v>
      </c>
    </row>
    <row r="31" spans="1:8" ht="15" customHeight="1" hidden="1" outlineLevel="1">
      <c r="A31" s="4" t="s">
        <v>97</v>
      </c>
      <c r="B31" s="9" t="s">
        <v>74</v>
      </c>
      <c r="C31" s="6" t="s">
        <v>83</v>
      </c>
      <c r="D31" s="6" t="s">
        <v>91</v>
      </c>
      <c r="E31" s="6" t="s">
        <v>98</v>
      </c>
      <c r="F31" s="27">
        <f t="shared" si="0"/>
        <v>0</v>
      </c>
      <c r="G31" s="58">
        <f>G32+G33</f>
        <v>15</v>
      </c>
      <c r="H31" s="52">
        <f>H32+H33</f>
        <v>15</v>
      </c>
    </row>
    <row r="32" spans="1:8" ht="16.5" customHeight="1" hidden="1" outlineLevel="1">
      <c r="A32" s="4" t="s">
        <v>99</v>
      </c>
      <c r="B32" s="9" t="s">
        <v>74</v>
      </c>
      <c r="C32" s="6" t="s">
        <v>83</v>
      </c>
      <c r="D32" s="6" t="s">
        <v>91</v>
      </c>
      <c r="E32" s="6" t="s">
        <v>100</v>
      </c>
      <c r="F32" s="27">
        <f t="shared" si="0"/>
        <v>0</v>
      </c>
      <c r="G32" s="58">
        <v>11</v>
      </c>
      <c r="H32" s="52">
        <v>11</v>
      </c>
    </row>
    <row r="33" spans="1:8" ht="28.5" customHeight="1" hidden="1" outlineLevel="1">
      <c r="A33" s="4" t="s">
        <v>101</v>
      </c>
      <c r="B33" s="9" t="s">
        <v>74</v>
      </c>
      <c r="C33" s="6" t="s">
        <v>83</v>
      </c>
      <c r="D33" s="6" t="s">
        <v>91</v>
      </c>
      <c r="E33" s="6" t="s">
        <v>102</v>
      </c>
      <c r="F33" s="27">
        <f t="shared" si="0"/>
        <v>0</v>
      </c>
      <c r="G33" s="58">
        <v>4</v>
      </c>
      <c r="H33" s="52">
        <v>4</v>
      </c>
    </row>
    <row r="34" spans="1:8" ht="27" customHeight="1" hidden="1" outlineLevel="1">
      <c r="A34" s="4" t="s">
        <v>103</v>
      </c>
      <c r="B34" s="9" t="s">
        <v>74</v>
      </c>
      <c r="C34" s="6" t="s">
        <v>83</v>
      </c>
      <c r="D34" s="6" t="s">
        <v>104</v>
      </c>
      <c r="E34" s="6"/>
      <c r="F34" s="27">
        <f t="shared" si="0"/>
        <v>0</v>
      </c>
      <c r="G34" s="58">
        <f>G35</f>
        <v>96</v>
      </c>
      <c r="H34" s="52">
        <f>H35</f>
        <v>96</v>
      </c>
    </row>
    <row r="35" spans="1:8" ht="15" customHeight="1" hidden="1" outlineLevel="1">
      <c r="A35" s="4" t="s">
        <v>105</v>
      </c>
      <c r="B35" s="9" t="s">
        <v>74</v>
      </c>
      <c r="C35" s="6" t="s">
        <v>83</v>
      </c>
      <c r="D35" s="6" t="s">
        <v>104</v>
      </c>
      <c r="E35" s="6" t="s">
        <v>102</v>
      </c>
      <c r="F35" s="27">
        <f t="shared" si="0"/>
        <v>0</v>
      </c>
      <c r="G35" s="58">
        <v>96</v>
      </c>
      <c r="H35" s="52">
        <v>96</v>
      </c>
    </row>
    <row r="36" spans="1:8" ht="27" collapsed="1">
      <c r="A36" s="8" t="s">
        <v>9</v>
      </c>
      <c r="B36" s="10" t="s">
        <v>5</v>
      </c>
      <c r="C36" s="5"/>
      <c r="D36" s="5"/>
      <c r="E36" s="5"/>
      <c r="F36" s="27">
        <f t="shared" si="0"/>
        <v>0</v>
      </c>
      <c r="G36" s="59">
        <f>G37+G80+G84+G91+G102+G106+G113+G117+G129+G133</f>
        <v>102878.79999999999</v>
      </c>
      <c r="H36" s="53">
        <f>H37+H80+H84+H91+H102+H106+H113+H117+H129+H133</f>
        <v>102878.79999999999</v>
      </c>
    </row>
    <row r="37" spans="1:8" ht="24" customHeight="1">
      <c r="A37" s="8" t="s">
        <v>41</v>
      </c>
      <c r="B37" s="10" t="s">
        <v>5</v>
      </c>
      <c r="C37" s="5" t="s">
        <v>42</v>
      </c>
      <c r="D37" s="5"/>
      <c r="E37" s="5"/>
      <c r="F37" s="27">
        <f t="shared" si="0"/>
        <v>0</v>
      </c>
      <c r="G37" s="59">
        <f>G38+G55+G58</f>
        <v>34476.2</v>
      </c>
      <c r="H37" s="53">
        <f>H38+H55+H58</f>
        <v>34476.2</v>
      </c>
    </row>
    <row r="38" spans="1:8" ht="39.75" customHeight="1" hidden="1" outlineLevel="1">
      <c r="A38" s="22" t="s">
        <v>43</v>
      </c>
      <c r="B38" s="10" t="s">
        <v>5</v>
      </c>
      <c r="C38" s="5" t="s">
        <v>44</v>
      </c>
      <c r="D38" s="5"/>
      <c r="E38" s="5"/>
      <c r="F38" s="27">
        <f t="shared" si="0"/>
        <v>0</v>
      </c>
      <c r="G38" s="59">
        <f>G39+G50</f>
        <v>21067.5</v>
      </c>
      <c r="H38" s="53">
        <f>H39+H50</f>
        <v>21067.5</v>
      </c>
    </row>
    <row r="39" spans="1:8" ht="29.25" customHeight="1" hidden="1" outlineLevel="1">
      <c r="A39" s="4" t="s">
        <v>45</v>
      </c>
      <c r="B39" s="9" t="s">
        <v>5</v>
      </c>
      <c r="C39" s="6" t="s">
        <v>44</v>
      </c>
      <c r="D39" s="11" t="s">
        <v>46</v>
      </c>
      <c r="E39" s="6"/>
      <c r="F39" s="27">
        <f t="shared" si="0"/>
        <v>0</v>
      </c>
      <c r="G39" s="58">
        <f>G40+G45+G47+G46</f>
        <v>17830.9</v>
      </c>
      <c r="H39" s="52">
        <f>H40+H45+H47+H46</f>
        <v>17830.9</v>
      </c>
    </row>
    <row r="40" spans="1:8" ht="23.25" customHeight="1" hidden="1" outlineLevel="1">
      <c r="A40" s="4" t="s">
        <v>92</v>
      </c>
      <c r="B40" s="9" t="s">
        <v>5</v>
      </c>
      <c r="C40" s="6" t="s">
        <v>44</v>
      </c>
      <c r="D40" s="11" t="s">
        <v>46</v>
      </c>
      <c r="E40" s="6" t="s">
        <v>77</v>
      </c>
      <c r="F40" s="27">
        <f t="shared" si="0"/>
        <v>0</v>
      </c>
      <c r="G40" s="58">
        <f>G41+G42+G43</f>
        <v>16326.9</v>
      </c>
      <c r="H40" s="52">
        <f>H41+H42+H43</f>
        <v>16326.9</v>
      </c>
    </row>
    <row r="41" spans="1:8" ht="27" customHeight="1" hidden="1" outlineLevel="1">
      <c r="A41" s="4" t="s">
        <v>106</v>
      </c>
      <c r="B41" s="9" t="s">
        <v>5</v>
      </c>
      <c r="C41" s="6" t="s">
        <v>44</v>
      </c>
      <c r="D41" s="11" t="s">
        <v>46</v>
      </c>
      <c r="E41" s="6" t="s">
        <v>79</v>
      </c>
      <c r="F41" s="27">
        <f t="shared" si="0"/>
        <v>0</v>
      </c>
      <c r="G41" s="58">
        <v>12527.8</v>
      </c>
      <c r="H41" s="52">
        <v>12527.8</v>
      </c>
    </row>
    <row r="42" spans="1:8" ht="30" customHeight="1" hidden="1" outlineLevel="1">
      <c r="A42" s="4" t="s">
        <v>93</v>
      </c>
      <c r="B42" s="9" t="s">
        <v>5</v>
      </c>
      <c r="C42" s="6" t="s">
        <v>44</v>
      </c>
      <c r="D42" s="11" t="s">
        <v>46</v>
      </c>
      <c r="E42" s="6" t="s">
        <v>94</v>
      </c>
      <c r="F42" s="27">
        <f t="shared" si="0"/>
        <v>0</v>
      </c>
      <c r="G42" s="58">
        <v>20</v>
      </c>
      <c r="H42" s="52">
        <v>20</v>
      </c>
    </row>
    <row r="43" spans="1:8" ht="19.5" customHeight="1" hidden="1" outlineLevel="1">
      <c r="A43" s="28" t="s">
        <v>80</v>
      </c>
      <c r="B43" s="9" t="s">
        <v>5</v>
      </c>
      <c r="C43" s="6" t="s">
        <v>44</v>
      </c>
      <c r="D43" s="11" t="s">
        <v>46</v>
      </c>
      <c r="E43" s="6" t="s">
        <v>81</v>
      </c>
      <c r="F43" s="27">
        <f t="shared" si="0"/>
        <v>0</v>
      </c>
      <c r="G43" s="58">
        <v>3779.1</v>
      </c>
      <c r="H43" s="52">
        <v>3779.1</v>
      </c>
    </row>
    <row r="44" spans="1:8" ht="19.5" customHeight="1" hidden="1" outlineLevel="1">
      <c r="A44" s="28" t="s">
        <v>178</v>
      </c>
      <c r="B44" s="9" t="s">
        <v>5</v>
      </c>
      <c r="C44" s="6" t="s">
        <v>44</v>
      </c>
      <c r="D44" s="11" t="s">
        <v>46</v>
      </c>
      <c r="E44" s="6" t="s">
        <v>179</v>
      </c>
      <c r="F44" s="27">
        <f t="shared" si="0"/>
        <v>0</v>
      </c>
      <c r="G44" s="58">
        <f>G45+G46</f>
        <v>1500</v>
      </c>
      <c r="H44" s="52">
        <f>H45+H46</f>
        <v>1500</v>
      </c>
    </row>
    <row r="45" spans="1:8" ht="19.5" customHeight="1" hidden="1" outlineLevel="1">
      <c r="A45" s="4" t="s">
        <v>30</v>
      </c>
      <c r="B45" s="9" t="s">
        <v>5</v>
      </c>
      <c r="C45" s="6" t="s">
        <v>44</v>
      </c>
      <c r="D45" s="11" t="s">
        <v>46</v>
      </c>
      <c r="E45" s="6" t="s">
        <v>31</v>
      </c>
      <c r="F45" s="27">
        <f t="shared" si="0"/>
        <v>0</v>
      </c>
      <c r="G45" s="58">
        <v>1387.6</v>
      </c>
      <c r="H45" s="52">
        <v>1387.6</v>
      </c>
    </row>
    <row r="46" spans="1:8" ht="19.5" customHeight="1" hidden="1" outlineLevel="1">
      <c r="A46" s="30" t="s">
        <v>95</v>
      </c>
      <c r="B46" s="9" t="s">
        <v>5</v>
      </c>
      <c r="C46" s="6" t="s">
        <v>44</v>
      </c>
      <c r="D46" s="11" t="s">
        <v>46</v>
      </c>
      <c r="E46" s="6" t="s">
        <v>96</v>
      </c>
      <c r="F46" s="27">
        <f t="shared" si="0"/>
        <v>0</v>
      </c>
      <c r="G46" s="58">
        <v>112.4</v>
      </c>
      <c r="H46" s="52">
        <v>112.4</v>
      </c>
    </row>
    <row r="47" spans="1:8" ht="32.25" customHeight="1" hidden="1" outlineLevel="1">
      <c r="A47" s="4" t="s">
        <v>97</v>
      </c>
      <c r="B47" s="9" t="s">
        <v>5</v>
      </c>
      <c r="C47" s="6" t="s">
        <v>44</v>
      </c>
      <c r="D47" s="11" t="s">
        <v>46</v>
      </c>
      <c r="E47" s="6" t="s">
        <v>98</v>
      </c>
      <c r="F47" s="27">
        <f t="shared" si="0"/>
        <v>0</v>
      </c>
      <c r="G47" s="58">
        <f>G48+G49</f>
        <v>4</v>
      </c>
      <c r="H47" s="52">
        <f>H48+H49</f>
        <v>4</v>
      </c>
    </row>
    <row r="48" spans="1:8" ht="38.25" customHeight="1" hidden="1" outlineLevel="1">
      <c r="A48" s="4" t="s">
        <v>99</v>
      </c>
      <c r="B48" s="9" t="s">
        <v>5</v>
      </c>
      <c r="C48" s="6" t="s">
        <v>44</v>
      </c>
      <c r="D48" s="11" t="s">
        <v>46</v>
      </c>
      <c r="E48" s="6" t="s">
        <v>100</v>
      </c>
      <c r="F48" s="27">
        <f t="shared" si="0"/>
        <v>0</v>
      </c>
      <c r="G48" s="58">
        <v>1</v>
      </c>
      <c r="H48" s="52">
        <v>1</v>
      </c>
    </row>
    <row r="49" spans="1:8" ht="33" customHeight="1" hidden="1" outlineLevel="1">
      <c r="A49" s="4" t="s">
        <v>105</v>
      </c>
      <c r="B49" s="9" t="s">
        <v>5</v>
      </c>
      <c r="C49" s="6" t="s">
        <v>44</v>
      </c>
      <c r="D49" s="11" t="s">
        <v>46</v>
      </c>
      <c r="E49" s="6" t="s">
        <v>102</v>
      </c>
      <c r="F49" s="27">
        <f t="shared" si="0"/>
        <v>0</v>
      </c>
      <c r="G49" s="58">
        <v>3</v>
      </c>
      <c r="H49" s="52">
        <v>3</v>
      </c>
    </row>
    <row r="50" spans="1:8" ht="27.75" customHeight="1" hidden="1" outlineLevel="1">
      <c r="A50" s="31" t="s">
        <v>107</v>
      </c>
      <c r="B50" s="9" t="s">
        <v>5</v>
      </c>
      <c r="C50" s="6" t="s">
        <v>44</v>
      </c>
      <c r="D50" s="6" t="s">
        <v>108</v>
      </c>
      <c r="E50" s="6"/>
      <c r="F50" s="27">
        <f t="shared" si="0"/>
        <v>0</v>
      </c>
      <c r="G50" s="58">
        <f>G51+G54</f>
        <v>3236.6</v>
      </c>
      <c r="H50" s="52">
        <f>H51+H54</f>
        <v>3236.6</v>
      </c>
    </row>
    <row r="51" spans="1:8" ht="27" customHeight="1" hidden="1" outlineLevel="1">
      <c r="A51" s="4" t="s">
        <v>92</v>
      </c>
      <c r="B51" s="9" t="s">
        <v>5</v>
      </c>
      <c r="C51" s="6" t="s">
        <v>44</v>
      </c>
      <c r="D51" s="6" t="s">
        <v>108</v>
      </c>
      <c r="E51" s="6" t="s">
        <v>77</v>
      </c>
      <c r="F51" s="27">
        <f t="shared" si="0"/>
        <v>0</v>
      </c>
      <c r="G51" s="58">
        <f>G52+G53</f>
        <v>3016.1</v>
      </c>
      <c r="H51" s="52">
        <f>H52+H53</f>
        <v>3016.1</v>
      </c>
    </row>
    <row r="52" spans="1:8" ht="23.25" customHeight="1" hidden="1" outlineLevel="1">
      <c r="A52" s="4" t="s">
        <v>106</v>
      </c>
      <c r="B52" s="9" t="s">
        <v>5</v>
      </c>
      <c r="C52" s="6" t="s">
        <v>44</v>
      </c>
      <c r="D52" s="6" t="s">
        <v>108</v>
      </c>
      <c r="E52" s="6" t="s">
        <v>79</v>
      </c>
      <c r="F52" s="27">
        <f t="shared" si="0"/>
        <v>0</v>
      </c>
      <c r="G52" s="58">
        <v>2321.2</v>
      </c>
      <c r="H52" s="52">
        <v>2321.2</v>
      </c>
    </row>
    <row r="53" spans="1:8" ht="16.5" customHeight="1" hidden="1" outlineLevel="1">
      <c r="A53" s="28" t="s">
        <v>80</v>
      </c>
      <c r="B53" s="9" t="s">
        <v>5</v>
      </c>
      <c r="C53" s="6" t="s">
        <v>44</v>
      </c>
      <c r="D53" s="6" t="s">
        <v>108</v>
      </c>
      <c r="E53" s="6" t="s">
        <v>81</v>
      </c>
      <c r="F53" s="27">
        <f t="shared" si="0"/>
        <v>0</v>
      </c>
      <c r="G53" s="58">
        <v>694.9</v>
      </c>
      <c r="H53" s="52">
        <v>694.9</v>
      </c>
    </row>
    <row r="54" spans="1:8" ht="16.5" customHeight="1" hidden="1" outlineLevel="1">
      <c r="A54" s="4" t="s">
        <v>30</v>
      </c>
      <c r="B54" s="9" t="s">
        <v>5</v>
      </c>
      <c r="C54" s="6" t="s">
        <v>44</v>
      </c>
      <c r="D54" s="6" t="s">
        <v>108</v>
      </c>
      <c r="E54" s="6" t="s">
        <v>31</v>
      </c>
      <c r="F54" s="27">
        <f t="shared" si="0"/>
        <v>0</v>
      </c>
      <c r="G54" s="58">
        <v>220.5</v>
      </c>
      <c r="H54" s="52">
        <v>220.5</v>
      </c>
    </row>
    <row r="55" spans="1:8" ht="15" customHeight="1" hidden="1" outlineLevel="1">
      <c r="A55" s="22" t="s">
        <v>109</v>
      </c>
      <c r="B55" s="10" t="s">
        <v>5</v>
      </c>
      <c r="C55" s="5" t="s">
        <v>110</v>
      </c>
      <c r="D55" s="5"/>
      <c r="E55" s="5"/>
      <c r="F55" s="27">
        <f t="shared" si="0"/>
        <v>0</v>
      </c>
      <c r="G55" s="59">
        <f>G56</f>
        <v>500</v>
      </c>
      <c r="H55" s="53">
        <f>H56</f>
        <v>500</v>
      </c>
    </row>
    <row r="56" spans="1:8" ht="15" customHeight="1" hidden="1" outlineLevel="1">
      <c r="A56" s="4" t="s">
        <v>111</v>
      </c>
      <c r="B56" s="23">
        <v>982</v>
      </c>
      <c r="C56" s="6" t="s">
        <v>110</v>
      </c>
      <c r="D56" s="6" t="s">
        <v>112</v>
      </c>
      <c r="E56" s="6"/>
      <c r="F56" s="27">
        <f t="shared" si="0"/>
        <v>0</v>
      </c>
      <c r="G56" s="58">
        <f>G57</f>
        <v>500</v>
      </c>
      <c r="H56" s="52">
        <f>H57</f>
        <v>500</v>
      </c>
    </row>
    <row r="57" spans="1:8" ht="15.75" customHeight="1" hidden="1" outlineLevel="1">
      <c r="A57" s="4" t="s">
        <v>113</v>
      </c>
      <c r="B57" s="23">
        <v>982</v>
      </c>
      <c r="C57" s="6" t="s">
        <v>110</v>
      </c>
      <c r="D57" s="6" t="s">
        <v>112</v>
      </c>
      <c r="E57" s="6" t="s">
        <v>114</v>
      </c>
      <c r="F57" s="27">
        <f t="shared" si="0"/>
        <v>0</v>
      </c>
      <c r="G57" s="58">
        <v>500</v>
      </c>
      <c r="H57" s="52">
        <v>500</v>
      </c>
    </row>
    <row r="58" spans="1:8" ht="12.75" customHeight="1" collapsed="1">
      <c r="A58" s="22" t="s">
        <v>115</v>
      </c>
      <c r="B58" s="24">
        <v>982</v>
      </c>
      <c r="C58" s="5" t="s">
        <v>116</v>
      </c>
      <c r="D58" s="5"/>
      <c r="E58" s="5"/>
      <c r="F58" s="27">
        <f t="shared" si="0"/>
        <v>0</v>
      </c>
      <c r="G58" s="59">
        <f>G61+G69+G59</f>
        <v>12908.699999999999</v>
      </c>
      <c r="H58" s="53">
        <f>H61+H69+H59</f>
        <v>12908.699999999999</v>
      </c>
    </row>
    <row r="59" spans="1:8" ht="12.75" customHeight="1" hidden="1" outlineLevel="1">
      <c r="A59" s="4" t="s">
        <v>117</v>
      </c>
      <c r="B59" s="6">
        <v>982</v>
      </c>
      <c r="C59" s="6" t="s">
        <v>116</v>
      </c>
      <c r="D59" s="6" t="s">
        <v>118</v>
      </c>
      <c r="E59" s="6"/>
      <c r="F59" s="48">
        <f t="shared" si="0"/>
        <v>0</v>
      </c>
      <c r="G59" s="58">
        <f>G60</f>
        <v>8.1</v>
      </c>
      <c r="H59" s="52">
        <f>H60</f>
        <v>8.1</v>
      </c>
    </row>
    <row r="60" spans="1:8" ht="15" customHeight="1" hidden="1" outlineLevel="1">
      <c r="A60" s="4" t="s">
        <v>30</v>
      </c>
      <c r="B60" s="9" t="s">
        <v>5</v>
      </c>
      <c r="C60" s="6" t="s">
        <v>116</v>
      </c>
      <c r="D60" s="6" t="s">
        <v>118</v>
      </c>
      <c r="E60" s="6" t="s">
        <v>31</v>
      </c>
      <c r="F60" s="48">
        <f t="shared" si="0"/>
        <v>0</v>
      </c>
      <c r="G60" s="58">
        <v>8.1</v>
      </c>
      <c r="H60" s="52">
        <v>8.1</v>
      </c>
    </row>
    <row r="61" spans="1:8" ht="39.75" collapsed="1">
      <c r="A61" s="4" t="s">
        <v>119</v>
      </c>
      <c r="B61" s="9" t="s">
        <v>5</v>
      </c>
      <c r="C61" s="6" t="s">
        <v>116</v>
      </c>
      <c r="D61" s="6" t="s">
        <v>120</v>
      </c>
      <c r="E61" s="6"/>
      <c r="F61" s="48">
        <f t="shared" si="0"/>
        <v>0</v>
      </c>
      <c r="G61" s="58">
        <f>G63+G64+G65</f>
        <v>225.4</v>
      </c>
      <c r="H61" s="52">
        <f>H63+H64+H65</f>
        <v>225.4</v>
      </c>
    </row>
    <row r="62" spans="1:8" ht="27" hidden="1" outlineLevel="1">
      <c r="A62" s="28" t="s">
        <v>178</v>
      </c>
      <c r="B62" s="9" t="s">
        <v>5</v>
      </c>
      <c r="C62" s="6" t="s">
        <v>116</v>
      </c>
      <c r="D62" s="6" t="s">
        <v>120</v>
      </c>
      <c r="E62" s="6" t="s">
        <v>179</v>
      </c>
      <c r="F62" s="48">
        <f t="shared" si="0"/>
        <v>0</v>
      </c>
      <c r="G62" s="58">
        <f>G63+G64</f>
        <v>224.9</v>
      </c>
      <c r="H62" s="52">
        <f>H63+H64</f>
        <v>224.9</v>
      </c>
    </row>
    <row r="63" spans="1:8" ht="15" hidden="1" outlineLevel="1">
      <c r="A63" s="4" t="s">
        <v>30</v>
      </c>
      <c r="B63" s="9" t="s">
        <v>5</v>
      </c>
      <c r="C63" s="6" t="s">
        <v>116</v>
      </c>
      <c r="D63" s="6" t="s">
        <v>120</v>
      </c>
      <c r="E63" s="6" t="s">
        <v>31</v>
      </c>
      <c r="F63" s="48">
        <f t="shared" si="0"/>
        <v>0</v>
      </c>
      <c r="G63" s="58">
        <f>201.9</f>
        <v>201.9</v>
      </c>
      <c r="H63" s="52">
        <v>201.9</v>
      </c>
    </row>
    <row r="64" spans="1:8" ht="15" hidden="1" outlineLevel="1">
      <c r="A64" s="30" t="s">
        <v>95</v>
      </c>
      <c r="B64" s="9" t="s">
        <v>5</v>
      </c>
      <c r="C64" s="6" t="s">
        <v>116</v>
      </c>
      <c r="D64" s="6" t="s">
        <v>120</v>
      </c>
      <c r="E64" s="6" t="s">
        <v>96</v>
      </c>
      <c r="F64" s="48">
        <f t="shared" si="0"/>
        <v>0</v>
      </c>
      <c r="G64" s="58">
        <v>23</v>
      </c>
      <c r="H64" s="52">
        <v>23</v>
      </c>
    </row>
    <row r="65" spans="1:8" ht="15" collapsed="1">
      <c r="A65" s="4" t="s">
        <v>97</v>
      </c>
      <c r="B65" s="9" t="s">
        <v>5</v>
      </c>
      <c r="C65" s="6" t="s">
        <v>116</v>
      </c>
      <c r="D65" s="6" t="s">
        <v>120</v>
      </c>
      <c r="E65" s="6" t="s">
        <v>98</v>
      </c>
      <c r="F65" s="48">
        <f t="shared" si="0"/>
        <v>0</v>
      </c>
      <c r="G65" s="58">
        <f>G66+G67+G68</f>
        <v>0.5</v>
      </c>
      <c r="H65" s="52">
        <f>H66+H67+H68</f>
        <v>0.5</v>
      </c>
    </row>
    <row r="66" spans="1:8" ht="15">
      <c r="A66" s="32" t="s">
        <v>121</v>
      </c>
      <c r="B66" s="9" t="s">
        <v>5</v>
      </c>
      <c r="C66" s="6" t="s">
        <v>116</v>
      </c>
      <c r="D66" s="6" t="s">
        <v>120</v>
      </c>
      <c r="E66" s="6" t="s">
        <v>122</v>
      </c>
      <c r="F66" s="48">
        <f t="shared" si="0"/>
        <v>-0.1</v>
      </c>
      <c r="G66" s="58">
        <f>0.3-0.1</f>
        <v>0.19999999999999998</v>
      </c>
      <c r="H66" s="52">
        <v>0.3</v>
      </c>
    </row>
    <row r="67" spans="1:8" ht="15" hidden="1" outlineLevel="1">
      <c r="A67" s="4" t="s">
        <v>99</v>
      </c>
      <c r="B67" s="9" t="s">
        <v>5</v>
      </c>
      <c r="C67" s="6" t="s">
        <v>116</v>
      </c>
      <c r="D67" s="6" t="s">
        <v>120</v>
      </c>
      <c r="E67" s="6" t="s">
        <v>100</v>
      </c>
      <c r="F67" s="48">
        <f t="shared" si="0"/>
        <v>0</v>
      </c>
      <c r="G67" s="58">
        <f>0.1</f>
        <v>0.1</v>
      </c>
      <c r="H67" s="52">
        <v>0.1</v>
      </c>
    </row>
    <row r="68" spans="1:8" ht="15" collapsed="1">
      <c r="A68" s="4" t="s">
        <v>105</v>
      </c>
      <c r="B68" s="9" t="s">
        <v>5</v>
      </c>
      <c r="C68" s="6" t="s">
        <v>116</v>
      </c>
      <c r="D68" s="6" t="s">
        <v>120</v>
      </c>
      <c r="E68" s="6" t="s">
        <v>102</v>
      </c>
      <c r="F68" s="48">
        <f t="shared" si="0"/>
        <v>0.1</v>
      </c>
      <c r="G68" s="58">
        <f>0.1+0.1</f>
        <v>0.2</v>
      </c>
      <c r="H68" s="52">
        <v>0.1</v>
      </c>
    </row>
    <row r="69" spans="1:8" ht="39.75">
      <c r="A69" s="4" t="s">
        <v>123</v>
      </c>
      <c r="B69" s="9" t="s">
        <v>5</v>
      </c>
      <c r="C69" s="6" t="s">
        <v>116</v>
      </c>
      <c r="D69" s="6" t="s">
        <v>124</v>
      </c>
      <c r="E69" s="5"/>
      <c r="F69" s="48">
        <f t="shared" si="0"/>
        <v>0</v>
      </c>
      <c r="G69" s="58">
        <f>G70+G75+G77+G76</f>
        <v>12675.199999999999</v>
      </c>
      <c r="H69" s="52">
        <f>H70+H75+H77+H76</f>
        <v>12675.199999999999</v>
      </c>
    </row>
    <row r="70" spans="1:8" ht="15" hidden="1" outlineLevel="1">
      <c r="A70" s="4" t="s">
        <v>47</v>
      </c>
      <c r="B70" s="9" t="s">
        <v>5</v>
      </c>
      <c r="C70" s="6" t="s">
        <v>116</v>
      </c>
      <c r="D70" s="6" t="s">
        <v>124</v>
      </c>
      <c r="E70" s="6" t="s">
        <v>48</v>
      </c>
      <c r="F70" s="48">
        <f t="shared" si="0"/>
        <v>0</v>
      </c>
      <c r="G70" s="58">
        <f>G71+G73+G72</f>
        <v>11626.3</v>
      </c>
      <c r="H70" s="52">
        <f>H71+H73+H72</f>
        <v>11626.3</v>
      </c>
    </row>
    <row r="71" spans="1:8" ht="15" hidden="1" outlineLevel="1">
      <c r="A71" s="4" t="s">
        <v>49</v>
      </c>
      <c r="B71" s="9" t="s">
        <v>5</v>
      </c>
      <c r="C71" s="6" t="s">
        <v>116</v>
      </c>
      <c r="D71" s="6" t="s">
        <v>124</v>
      </c>
      <c r="E71" s="6" t="s">
        <v>50</v>
      </c>
      <c r="F71" s="48">
        <f t="shared" si="0"/>
        <v>0</v>
      </c>
      <c r="G71" s="58">
        <v>8929.6</v>
      </c>
      <c r="H71" s="52">
        <v>8929.6</v>
      </c>
    </row>
    <row r="72" spans="1:8" ht="27" hidden="1" outlineLevel="1">
      <c r="A72" s="4" t="s">
        <v>93</v>
      </c>
      <c r="B72" s="9" t="s">
        <v>5</v>
      </c>
      <c r="C72" s="6" t="s">
        <v>116</v>
      </c>
      <c r="D72" s="6" t="s">
        <v>124</v>
      </c>
      <c r="E72" s="6" t="s">
        <v>125</v>
      </c>
      <c r="F72" s="48">
        <f t="shared" si="0"/>
        <v>0</v>
      </c>
      <c r="G72" s="58">
        <v>0</v>
      </c>
      <c r="H72" s="52">
        <v>0</v>
      </c>
    </row>
    <row r="73" spans="1:8" ht="27" hidden="1" outlineLevel="1">
      <c r="A73" s="4" t="s">
        <v>51</v>
      </c>
      <c r="B73" s="9" t="s">
        <v>5</v>
      </c>
      <c r="C73" s="6" t="s">
        <v>116</v>
      </c>
      <c r="D73" s="6" t="s">
        <v>124</v>
      </c>
      <c r="E73" s="6" t="s">
        <v>52</v>
      </c>
      <c r="F73" s="48">
        <f t="shared" si="0"/>
        <v>0</v>
      </c>
      <c r="G73" s="58">
        <v>2696.7</v>
      </c>
      <c r="H73" s="52">
        <v>2696.7</v>
      </c>
    </row>
    <row r="74" spans="1:8" ht="27" collapsed="1">
      <c r="A74" s="28" t="s">
        <v>178</v>
      </c>
      <c r="B74" s="9" t="s">
        <v>5</v>
      </c>
      <c r="C74" s="6" t="s">
        <v>116</v>
      </c>
      <c r="D74" s="6" t="s">
        <v>124</v>
      </c>
      <c r="E74" s="6" t="s">
        <v>179</v>
      </c>
      <c r="F74" s="48">
        <f aca="true" t="shared" si="1" ref="F74:F137">G74-H74</f>
        <v>-7.5</v>
      </c>
      <c r="G74" s="58">
        <f>G75+G76</f>
        <v>1040.9</v>
      </c>
      <c r="H74" s="52">
        <f>H75+H76</f>
        <v>1048.4</v>
      </c>
    </row>
    <row r="75" spans="1:8" ht="15">
      <c r="A75" s="4" t="s">
        <v>30</v>
      </c>
      <c r="B75" s="9" t="s">
        <v>5</v>
      </c>
      <c r="C75" s="6" t="s">
        <v>116</v>
      </c>
      <c r="D75" s="6" t="s">
        <v>124</v>
      </c>
      <c r="E75" s="6" t="s">
        <v>31</v>
      </c>
      <c r="F75" s="48">
        <f t="shared" si="1"/>
        <v>-7.5</v>
      </c>
      <c r="G75" s="58">
        <f>908-7.5</f>
        <v>900.5</v>
      </c>
      <c r="H75" s="52">
        <v>908</v>
      </c>
    </row>
    <row r="76" spans="1:8" ht="15" hidden="1" outlineLevel="1">
      <c r="A76" s="30" t="s">
        <v>95</v>
      </c>
      <c r="B76" s="9" t="s">
        <v>5</v>
      </c>
      <c r="C76" s="6" t="s">
        <v>116</v>
      </c>
      <c r="D76" s="6" t="s">
        <v>124</v>
      </c>
      <c r="E76" s="6" t="s">
        <v>96</v>
      </c>
      <c r="F76" s="48">
        <f t="shared" si="1"/>
        <v>0</v>
      </c>
      <c r="G76" s="58">
        <v>140.4</v>
      </c>
      <c r="H76" s="52">
        <v>140.4</v>
      </c>
    </row>
    <row r="77" spans="1:8" ht="15" collapsed="1">
      <c r="A77" s="4" t="s">
        <v>97</v>
      </c>
      <c r="B77" s="9" t="s">
        <v>5</v>
      </c>
      <c r="C77" s="6" t="s">
        <v>116</v>
      </c>
      <c r="D77" s="6" t="s">
        <v>124</v>
      </c>
      <c r="E77" s="6" t="s">
        <v>98</v>
      </c>
      <c r="F77" s="48">
        <f t="shared" si="1"/>
        <v>7.5</v>
      </c>
      <c r="G77" s="58">
        <f>G78+G79</f>
        <v>8</v>
      </c>
      <c r="H77" s="52">
        <f>H78+H79</f>
        <v>0.5</v>
      </c>
    </row>
    <row r="78" spans="1:8" ht="15">
      <c r="A78" s="4" t="s">
        <v>99</v>
      </c>
      <c r="B78" s="9" t="s">
        <v>5</v>
      </c>
      <c r="C78" s="6" t="s">
        <v>116</v>
      </c>
      <c r="D78" s="6" t="s">
        <v>124</v>
      </c>
      <c r="E78" s="6" t="s">
        <v>100</v>
      </c>
      <c r="F78" s="48">
        <f t="shared" si="1"/>
        <v>6.5</v>
      </c>
      <c r="G78" s="58">
        <v>6.7</v>
      </c>
      <c r="H78" s="52">
        <f>0.2</f>
        <v>0.2</v>
      </c>
    </row>
    <row r="79" spans="1:8" ht="15">
      <c r="A79" s="4" t="s">
        <v>105</v>
      </c>
      <c r="B79" s="9" t="s">
        <v>5</v>
      </c>
      <c r="C79" s="6" t="s">
        <v>116</v>
      </c>
      <c r="D79" s="6" t="s">
        <v>124</v>
      </c>
      <c r="E79" s="6" t="s">
        <v>102</v>
      </c>
      <c r="F79" s="48">
        <f t="shared" si="1"/>
        <v>1</v>
      </c>
      <c r="G79" s="58">
        <v>1.3</v>
      </c>
      <c r="H79" s="52">
        <f>0.3</f>
        <v>0.3</v>
      </c>
    </row>
    <row r="80" spans="1:8" ht="27" hidden="1" outlineLevel="1" collapsed="1">
      <c r="A80" s="8" t="s">
        <v>126</v>
      </c>
      <c r="B80" s="10" t="s">
        <v>5</v>
      </c>
      <c r="C80" s="5" t="s">
        <v>127</v>
      </c>
      <c r="D80" s="5"/>
      <c r="E80" s="5"/>
      <c r="F80" s="48">
        <f t="shared" si="1"/>
        <v>0</v>
      </c>
      <c r="G80" s="59">
        <f aca="true" t="shared" si="2" ref="G80:H82">G81</f>
        <v>139.3</v>
      </c>
      <c r="H80" s="53">
        <f t="shared" si="2"/>
        <v>139.3</v>
      </c>
    </row>
    <row r="81" spans="1:8" ht="27" hidden="1" outlineLevel="1">
      <c r="A81" s="22" t="s">
        <v>128</v>
      </c>
      <c r="B81" s="10" t="s">
        <v>5</v>
      </c>
      <c r="C81" s="5" t="s">
        <v>129</v>
      </c>
      <c r="D81" s="5"/>
      <c r="E81" s="5"/>
      <c r="F81" s="48">
        <f t="shared" si="1"/>
        <v>0</v>
      </c>
      <c r="G81" s="59">
        <f t="shared" si="2"/>
        <v>139.3</v>
      </c>
      <c r="H81" s="53">
        <f t="shared" si="2"/>
        <v>139.3</v>
      </c>
    </row>
    <row r="82" spans="1:8" ht="53.25" hidden="1" outlineLevel="1">
      <c r="A82" s="21" t="s">
        <v>130</v>
      </c>
      <c r="B82" s="9" t="s">
        <v>5</v>
      </c>
      <c r="C82" s="6" t="s">
        <v>129</v>
      </c>
      <c r="D82" s="6" t="s">
        <v>131</v>
      </c>
      <c r="E82" s="5"/>
      <c r="F82" s="48">
        <f t="shared" si="1"/>
        <v>0</v>
      </c>
      <c r="G82" s="58">
        <f t="shared" si="2"/>
        <v>139.3</v>
      </c>
      <c r="H82" s="52">
        <f t="shared" si="2"/>
        <v>139.3</v>
      </c>
    </row>
    <row r="83" spans="1:8" ht="15" hidden="1" outlineLevel="1">
      <c r="A83" s="4" t="s">
        <v>30</v>
      </c>
      <c r="B83" s="9" t="s">
        <v>5</v>
      </c>
      <c r="C83" s="6" t="s">
        <v>129</v>
      </c>
      <c r="D83" s="6" t="s">
        <v>131</v>
      </c>
      <c r="E83" s="6" t="s">
        <v>31</v>
      </c>
      <c r="F83" s="48">
        <f t="shared" si="1"/>
        <v>0</v>
      </c>
      <c r="G83" s="58">
        <v>139.3</v>
      </c>
      <c r="H83" s="52">
        <v>139.3</v>
      </c>
    </row>
    <row r="84" spans="1:8" ht="15" hidden="1" outlineLevel="1">
      <c r="A84" s="8" t="s">
        <v>53</v>
      </c>
      <c r="B84" s="10" t="s">
        <v>5</v>
      </c>
      <c r="C84" s="5" t="s">
        <v>54</v>
      </c>
      <c r="D84" s="5"/>
      <c r="E84" s="5"/>
      <c r="F84" s="48">
        <f t="shared" si="1"/>
        <v>0</v>
      </c>
      <c r="G84" s="59">
        <f>G85</f>
        <v>2300</v>
      </c>
      <c r="H84" s="53">
        <f>H85</f>
        <v>2300</v>
      </c>
    </row>
    <row r="85" spans="1:8" ht="15" hidden="1" outlineLevel="1">
      <c r="A85" s="22" t="s">
        <v>55</v>
      </c>
      <c r="B85" s="10" t="s">
        <v>5</v>
      </c>
      <c r="C85" s="5" t="s">
        <v>56</v>
      </c>
      <c r="D85" s="5"/>
      <c r="E85" s="5"/>
      <c r="F85" s="48">
        <f t="shared" si="1"/>
        <v>0</v>
      </c>
      <c r="G85" s="59">
        <f>G86</f>
        <v>2300</v>
      </c>
      <c r="H85" s="53">
        <f>H86</f>
        <v>2300</v>
      </c>
    </row>
    <row r="86" spans="1:8" ht="27" hidden="1" outlineLevel="1">
      <c r="A86" s="21" t="s">
        <v>180</v>
      </c>
      <c r="B86" s="9" t="s">
        <v>58</v>
      </c>
      <c r="C86" s="6" t="s">
        <v>59</v>
      </c>
      <c r="D86" s="6" t="s">
        <v>60</v>
      </c>
      <c r="E86" s="6"/>
      <c r="F86" s="48">
        <f t="shared" si="1"/>
        <v>0</v>
      </c>
      <c r="G86" s="58">
        <f>G87+G90</f>
        <v>2300</v>
      </c>
      <c r="H86" s="52">
        <f>H87+H90</f>
        <v>2300</v>
      </c>
    </row>
    <row r="87" spans="1:8" ht="15" hidden="1" outlineLevel="1">
      <c r="A87" s="4" t="s">
        <v>47</v>
      </c>
      <c r="B87" s="9" t="s">
        <v>5</v>
      </c>
      <c r="C87" s="6" t="s">
        <v>56</v>
      </c>
      <c r="D87" s="6" t="s">
        <v>60</v>
      </c>
      <c r="E87" s="6" t="s">
        <v>48</v>
      </c>
      <c r="F87" s="48">
        <f t="shared" si="1"/>
        <v>0</v>
      </c>
      <c r="G87" s="58">
        <f>G88+G89</f>
        <v>2194.7</v>
      </c>
      <c r="H87" s="52">
        <f>H88+H89</f>
        <v>2194.7</v>
      </c>
    </row>
    <row r="88" spans="1:8" ht="15" hidden="1" outlineLevel="1">
      <c r="A88" s="4" t="s">
        <v>49</v>
      </c>
      <c r="B88" s="9" t="s">
        <v>5</v>
      </c>
      <c r="C88" s="6" t="s">
        <v>56</v>
      </c>
      <c r="D88" s="6" t="s">
        <v>60</v>
      </c>
      <c r="E88" s="6" t="s">
        <v>50</v>
      </c>
      <c r="F88" s="48">
        <f t="shared" si="1"/>
        <v>0</v>
      </c>
      <c r="G88" s="58">
        <v>1685.7</v>
      </c>
      <c r="H88" s="52">
        <v>1685.7</v>
      </c>
    </row>
    <row r="89" spans="1:8" ht="27" hidden="1" outlineLevel="1">
      <c r="A89" s="4" t="s">
        <v>51</v>
      </c>
      <c r="B89" s="9" t="s">
        <v>5</v>
      </c>
      <c r="C89" s="6" t="s">
        <v>56</v>
      </c>
      <c r="D89" s="6" t="s">
        <v>60</v>
      </c>
      <c r="E89" s="6" t="s">
        <v>52</v>
      </c>
      <c r="F89" s="48">
        <f t="shared" si="1"/>
        <v>0</v>
      </c>
      <c r="G89" s="58">
        <v>509</v>
      </c>
      <c r="H89" s="52">
        <v>509</v>
      </c>
    </row>
    <row r="90" spans="1:8" ht="15" hidden="1" outlineLevel="1">
      <c r="A90" s="4" t="s">
        <v>30</v>
      </c>
      <c r="B90" s="9" t="s">
        <v>5</v>
      </c>
      <c r="C90" s="6" t="s">
        <v>56</v>
      </c>
      <c r="D90" s="6" t="s">
        <v>60</v>
      </c>
      <c r="E90" s="6" t="s">
        <v>31</v>
      </c>
      <c r="F90" s="48">
        <f t="shared" si="1"/>
        <v>0</v>
      </c>
      <c r="G90" s="58">
        <v>105.3</v>
      </c>
      <c r="H90" s="52">
        <v>105.3</v>
      </c>
    </row>
    <row r="91" spans="1:8" ht="15" collapsed="1">
      <c r="A91" s="8" t="s">
        <v>25</v>
      </c>
      <c r="B91" s="10" t="s">
        <v>5</v>
      </c>
      <c r="C91" s="5" t="s">
        <v>26</v>
      </c>
      <c r="D91" s="5"/>
      <c r="E91" s="5"/>
      <c r="F91" s="27">
        <f t="shared" si="1"/>
        <v>-300</v>
      </c>
      <c r="G91" s="59">
        <f>G92</f>
        <v>29300</v>
      </c>
      <c r="H91" s="53">
        <f>H92</f>
        <v>29600</v>
      </c>
    </row>
    <row r="92" spans="1:8" ht="15">
      <c r="A92" s="8" t="s">
        <v>27</v>
      </c>
      <c r="B92" s="10" t="s">
        <v>5</v>
      </c>
      <c r="C92" s="5" t="s">
        <v>28</v>
      </c>
      <c r="D92" s="5"/>
      <c r="E92" s="5"/>
      <c r="F92" s="27">
        <f t="shared" si="1"/>
        <v>-300</v>
      </c>
      <c r="G92" s="59">
        <f>G93+G100</f>
        <v>29300</v>
      </c>
      <c r="H92" s="53">
        <f>H93+300</f>
        <v>29600</v>
      </c>
    </row>
    <row r="93" spans="1:8" ht="39.75">
      <c r="A93" s="21" t="s">
        <v>181</v>
      </c>
      <c r="B93" s="9" t="s">
        <v>5</v>
      </c>
      <c r="C93" s="6" t="s">
        <v>28</v>
      </c>
      <c r="D93" s="6" t="s">
        <v>29</v>
      </c>
      <c r="E93" s="6"/>
      <c r="F93" s="48">
        <f t="shared" si="1"/>
        <v>-300</v>
      </c>
      <c r="G93" s="58">
        <f>G94+G96+G98</f>
        <v>29000</v>
      </c>
      <c r="H93" s="52">
        <f>H94+H96+H98+H101-300</f>
        <v>29300</v>
      </c>
    </row>
    <row r="94" spans="1:8" ht="27">
      <c r="A94" s="21" t="s">
        <v>182</v>
      </c>
      <c r="B94" s="9" t="s">
        <v>5</v>
      </c>
      <c r="C94" s="6" t="s">
        <v>28</v>
      </c>
      <c r="D94" s="6" t="s">
        <v>40</v>
      </c>
      <c r="E94" s="6"/>
      <c r="F94" s="48">
        <f t="shared" si="1"/>
        <v>4200</v>
      </c>
      <c r="G94" s="58">
        <f>G95</f>
        <v>23900</v>
      </c>
      <c r="H94" s="52">
        <f>H95</f>
        <v>19700</v>
      </c>
    </row>
    <row r="95" spans="1:8" ht="15">
      <c r="A95" s="4" t="s">
        <v>30</v>
      </c>
      <c r="B95" s="9" t="s">
        <v>5</v>
      </c>
      <c r="C95" s="6" t="s">
        <v>28</v>
      </c>
      <c r="D95" s="6" t="s">
        <v>40</v>
      </c>
      <c r="E95" s="6" t="s">
        <v>31</v>
      </c>
      <c r="F95" s="48">
        <f t="shared" si="1"/>
        <v>4200</v>
      </c>
      <c r="G95" s="58">
        <f>19700+4200</f>
        <v>23900</v>
      </c>
      <c r="H95" s="52">
        <v>19700</v>
      </c>
    </row>
    <row r="96" spans="1:8" ht="27" hidden="1" outlineLevel="1">
      <c r="A96" s="21" t="s">
        <v>183</v>
      </c>
      <c r="B96" s="9" t="s">
        <v>5</v>
      </c>
      <c r="C96" s="6" t="s">
        <v>28</v>
      </c>
      <c r="D96" s="6" t="s">
        <v>132</v>
      </c>
      <c r="E96" s="6"/>
      <c r="F96" s="48">
        <f t="shared" si="1"/>
        <v>0</v>
      </c>
      <c r="G96" s="58">
        <f>G97</f>
        <v>4600</v>
      </c>
      <c r="H96" s="52">
        <f>H97</f>
        <v>4600</v>
      </c>
    </row>
    <row r="97" spans="1:8" ht="15" hidden="1" outlineLevel="1">
      <c r="A97" s="4" t="s">
        <v>30</v>
      </c>
      <c r="B97" s="11">
        <v>982</v>
      </c>
      <c r="C97" s="11" t="s">
        <v>28</v>
      </c>
      <c r="D97" s="6" t="s">
        <v>132</v>
      </c>
      <c r="E97" s="6">
        <v>244</v>
      </c>
      <c r="F97" s="48">
        <f t="shared" si="1"/>
        <v>0</v>
      </c>
      <c r="G97" s="58">
        <v>4600</v>
      </c>
      <c r="H97" s="52">
        <v>4600</v>
      </c>
    </row>
    <row r="98" spans="1:8" ht="26.25" collapsed="1">
      <c r="A98" s="34" t="s">
        <v>184</v>
      </c>
      <c r="B98" s="11">
        <v>982</v>
      </c>
      <c r="C98" s="11" t="s">
        <v>28</v>
      </c>
      <c r="D98" s="6" t="s">
        <v>133</v>
      </c>
      <c r="E98" s="6"/>
      <c r="F98" s="48">
        <f t="shared" si="1"/>
        <v>-4500</v>
      </c>
      <c r="G98" s="58">
        <f>G99</f>
        <v>500</v>
      </c>
      <c r="H98" s="52">
        <f>H99</f>
        <v>5000</v>
      </c>
    </row>
    <row r="99" spans="1:8" ht="15">
      <c r="A99" s="4" t="s">
        <v>30</v>
      </c>
      <c r="B99" s="11">
        <v>982</v>
      </c>
      <c r="C99" s="11" t="s">
        <v>28</v>
      </c>
      <c r="D99" s="6" t="s">
        <v>133</v>
      </c>
      <c r="E99" s="6">
        <v>244</v>
      </c>
      <c r="F99" s="48">
        <f t="shared" si="1"/>
        <v>-4500</v>
      </c>
      <c r="G99" s="58">
        <f>5000-4500</f>
        <v>500</v>
      </c>
      <c r="H99" s="52">
        <v>5000</v>
      </c>
    </row>
    <row r="100" spans="1:8" ht="27" hidden="1" outlineLevel="1">
      <c r="A100" s="21" t="s">
        <v>185</v>
      </c>
      <c r="B100" s="11">
        <v>982</v>
      </c>
      <c r="C100" s="49" t="s">
        <v>28</v>
      </c>
      <c r="D100" s="49" t="s">
        <v>65</v>
      </c>
      <c r="E100" s="6"/>
      <c r="F100" s="48">
        <f t="shared" si="1"/>
        <v>0</v>
      </c>
      <c r="G100" s="58">
        <f>G101</f>
        <v>300</v>
      </c>
      <c r="H100" s="52">
        <f>H101</f>
        <v>300</v>
      </c>
    </row>
    <row r="101" spans="1:8" ht="15" hidden="1" outlineLevel="1">
      <c r="A101" s="4" t="s">
        <v>30</v>
      </c>
      <c r="B101" s="11">
        <v>982</v>
      </c>
      <c r="C101" s="50" t="s">
        <v>28</v>
      </c>
      <c r="D101" s="49" t="s">
        <v>65</v>
      </c>
      <c r="E101" s="6">
        <v>244</v>
      </c>
      <c r="F101" s="48">
        <f t="shared" si="1"/>
        <v>0</v>
      </c>
      <c r="G101" s="58">
        <v>300</v>
      </c>
      <c r="H101" s="52">
        <v>300</v>
      </c>
    </row>
    <row r="102" spans="1:8" ht="15" hidden="1" outlineLevel="1">
      <c r="A102" s="33" t="s">
        <v>134</v>
      </c>
      <c r="B102" s="35">
        <v>982</v>
      </c>
      <c r="C102" s="5" t="s">
        <v>135</v>
      </c>
      <c r="D102" s="35"/>
      <c r="E102" s="26"/>
      <c r="F102" s="48">
        <f t="shared" si="1"/>
        <v>0</v>
      </c>
      <c r="G102" s="59">
        <f aca="true" t="shared" si="3" ref="G102:H104">G103</f>
        <v>50</v>
      </c>
      <c r="H102" s="53">
        <f t="shared" si="3"/>
        <v>50</v>
      </c>
    </row>
    <row r="103" spans="1:8" ht="15" hidden="1" outlineLevel="1">
      <c r="A103" s="33" t="s">
        <v>136</v>
      </c>
      <c r="B103" s="10" t="s">
        <v>5</v>
      </c>
      <c r="C103" s="5" t="s">
        <v>137</v>
      </c>
      <c r="D103" s="35"/>
      <c r="E103" s="26"/>
      <c r="F103" s="48">
        <f t="shared" si="1"/>
        <v>0</v>
      </c>
      <c r="G103" s="59">
        <f t="shared" si="3"/>
        <v>50</v>
      </c>
      <c r="H103" s="53">
        <f t="shared" si="3"/>
        <v>50</v>
      </c>
    </row>
    <row r="104" spans="1:8" ht="26.25" hidden="1" outlineLevel="1">
      <c r="A104" s="36" t="s">
        <v>186</v>
      </c>
      <c r="B104" s="9" t="s">
        <v>5</v>
      </c>
      <c r="C104" s="6" t="s">
        <v>137</v>
      </c>
      <c r="D104" s="6" t="s">
        <v>146</v>
      </c>
      <c r="E104" s="37"/>
      <c r="F104" s="48">
        <f t="shared" si="1"/>
        <v>0</v>
      </c>
      <c r="G104" s="58">
        <f t="shared" si="3"/>
        <v>50</v>
      </c>
      <c r="H104" s="52">
        <f t="shared" si="3"/>
        <v>50</v>
      </c>
    </row>
    <row r="105" spans="1:8" ht="15" hidden="1" outlineLevel="1">
      <c r="A105" s="4" t="s">
        <v>30</v>
      </c>
      <c r="B105" s="9" t="s">
        <v>5</v>
      </c>
      <c r="C105" s="6" t="s">
        <v>137</v>
      </c>
      <c r="D105" s="6" t="s">
        <v>146</v>
      </c>
      <c r="E105" s="6" t="s">
        <v>31</v>
      </c>
      <c r="F105" s="48">
        <f t="shared" si="1"/>
        <v>0</v>
      </c>
      <c r="G105" s="58">
        <v>50</v>
      </c>
      <c r="H105" s="52">
        <v>50</v>
      </c>
    </row>
    <row r="106" spans="1:8" ht="15" hidden="1" outlineLevel="1">
      <c r="A106" s="33" t="s">
        <v>138</v>
      </c>
      <c r="B106" s="35">
        <v>982</v>
      </c>
      <c r="C106" s="5" t="s">
        <v>139</v>
      </c>
      <c r="D106" s="35"/>
      <c r="E106" s="26"/>
      <c r="F106" s="48">
        <f t="shared" si="1"/>
        <v>0</v>
      </c>
      <c r="G106" s="59">
        <f>G107+G110</f>
        <v>393.2</v>
      </c>
      <c r="H106" s="53">
        <f>H107+H110</f>
        <v>393.2</v>
      </c>
    </row>
    <row r="107" spans="1:8" ht="26.25" hidden="1" outlineLevel="1">
      <c r="A107" s="33" t="s">
        <v>140</v>
      </c>
      <c r="B107" s="10" t="s">
        <v>5</v>
      </c>
      <c r="C107" s="5" t="s">
        <v>141</v>
      </c>
      <c r="D107" s="35"/>
      <c r="E107" s="26"/>
      <c r="F107" s="48">
        <f t="shared" si="1"/>
        <v>0</v>
      </c>
      <c r="G107" s="59">
        <f>G108</f>
        <v>50</v>
      </c>
      <c r="H107" s="53">
        <f>H108</f>
        <v>50</v>
      </c>
    </row>
    <row r="108" spans="1:8" ht="26.25" hidden="1" outlineLevel="1">
      <c r="A108" s="36" t="s">
        <v>142</v>
      </c>
      <c r="B108" s="9" t="s">
        <v>5</v>
      </c>
      <c r="C108" s="6" t="s">
        <v>141</v>
      </c>
      <c r="D108" s="6" t="s">
        <v>143</v>
      </c>
      <c r="E108" s="37"/>
      <c r="F108" s="48">
        <f t="shared" si="1"/>
        <v>0</v>
      </c>
      <c r="G108" s="58">
        <f>G109</f>
        <v>50</v>
      </c>
      <c r="H108" s="52">
        <f>H109</f>
        <v>50</v>
      </c>
    </row>
    <row r="109" spans="1:8" ht="15" hidden="1" outlineLevel="1">
      <c r="A109" s="4" t="s">
        <v>30</v>
      </c>
      <c r="B109" s="9" t="s">
        <v>5</v>
      </c>
      <c r="C109" s="6" t="s">
        <v>141</v>
      </c>
      <c r="D109" s="6" t="s">
        <v>143</v>
      </c>
      <c r="E109" s="6" t="s">
        <v>31</v>
      </c>
      <c r="F109" s="48">
        <f t="shared" si="1"/>
        <v>0</v>
      </c>
      <c r="G109" s="58">
        <v>50</v>
      </c>
      <c r="H109" s="52">
        <v>50</v>
      </c>
    </row>
    <row r="110" spans="1:8" ht="15" hidden="1" outlineLevel="1">
      <c r="A110" s="22" t="s">
        <v>144</v>
      </c>
      <c r="B110" s="10" t="s">
        <v>5</v>
      </c>
      <c r="C110" s="5" t="s">
        <v>145</v>
      </c>
      <c r="D110" s="35"/>
      <c r="E110" s="5"/>
      <c r="F110" s="48">
        <f t="shared" si="1"/>
        <v>0</v>
      </c>
      <c r="G110" s="59">
        <f>G111</f>
        <v>343.2</v>
      </c>
      <c r="H110" s="53">
        <f>H111</f>
        <v>343.2</v>
      </c>
    </row>
    <row r="111" spans="1:8" ht="26.25" hidden="1" outlineLevel="1">
      <c r="A111" s="36" t="s">
        <v>187</v>
      </c>
      <c r="B111" s="9" t="s">
        <v>5</v>
      </c>
      <c r="C111" s="6" t="s">
        <v>145</v>
      </c>
      <c r="D111" s="6" t="s">
        <v>188</v>
      </c>
      <c r="E111" s="11"/>
      <c r="F111" s="48">
        <f t="shared" si="1"/>
        <v>0</v>
      </c>
      <c r="G111" s="58">
        <f>G112</f>
        <v>343.2</v>
      </c>
      <c r="H111" s="52">
        <f>H112</f>
        <v>343.2</v>
      </c>
    </row>
    <row r="112" spans="1:8" ht="15" hidden="1" outlineLevel="1">
      <c r="A112" s="4" t="s">
        <v>30</v>
      </c>
      <c r="B112" s="9" t="s">
        <v>5</v>
      </c>
      <c r="C112" s="6" t="s">
        <v>145</v>
      </c>
      <c r="D112" s="6" t="s">
        <v>188</v>
      </c>
      <c r="E112" s="6">
        <v>244</v>
      </c>
      <c r="F112" s="48">
        <f t="shared" si="1"/>
        <v>0</v>
      </c>
      <c r="G112" s="58">
        <v>343.2</v>
      </c>
      <c r="H112" s="52">
        <v>343.2</v>
      </c>
    </row>
    <row r="113" spans="1:8" ht="15" collapsed="1">
      <c r="A113" s="8" t="s">
        <v>61</v>
      </c>
      <c r="B113" s="24">
        <v>982</v>
      </c>
      <c r="C113" s="5" t="s">
        <v>62</v>
      </c>
      <c r="D113" s="5"/>
      <c r="E113" s="5"/>
      <c r="F113" s="27">
        <f t="shared" si="1"/>
        <v>300</v>
      </c>
      <c r="G113" s="59">
        <f aca="true" t="shared" si="4" ref="G113:H115">G114</f>
        <v>3291.5</v>
      </c>
      <c r="H113" s="53">
        <f t="shared" si="4"/>
        <v>2991.5</v>
      </c>
    </row>
    <row r="114" spans="1:8" ht="15">
      <c r="A114" s="22" t="s">
        <v>63</v>
      </c>
      <c r="B114" s="24">
        <v>982</v>
      </c>
      <c r="C114" s="5" t="s">
        <v>64</v>
      </c>
      <c r="D114" s="5"/>
      <c r="E114" s="5"/>
      <c r="F114" s="27">
        <f t="shared" si="1"/>
        <v>300</v>
      </c>
      <c r="G114" s="59">
        <f t="shared" si="4"/>
        <v>3291.5</v>
      </c>
      <c r="H114" s="53">
        <f t="shared" si="4"/>
        <v>2991.5</v>
      </c>
    </row>
    <row r="115" spans="1:8" ht="27">
      <c r="A115" s="21" t="s">
        <v>189</v>
      </c>
      <c r="B115" s="9" t="s">
        <v>5</v>
      </c>
      <c r="C115" s="6" t="s">
        <v>64</v>
      </c>
      <c r="D115" s="6" t="s">
        <v>190</v>
      </c>
      <c r="E115" s="6"/>
      <c r="F115" s="48">
        <f t="shared" si="1"/>
        <v>300</v>
      </c>
      <c r="G115" s="58">
        <f t="shared" si="4"/>
        <v>3291.5</v>
      </c>
      <c r="H115" s="52">
        <f t="shared" si="4"/>
        <v>2991.5</v>
      </c>
    </row>
    <row r="116" spans="1:8" ht="15">
      <c r="A116" s="4" t="s">
        <v>30</v>
      </c>
      <c r="B116" s="9" t="s">
        <v>5</v>
      </c>
      <c r="C116" s="6" t="s">
        <v>64</v>
      </c>
      <c r="D116" s="6" t="s">
        <v>190</v>
      </c>
      <c r="E116" s="6">
        <v>244</v>
      </c>
      <c r="F116" s="48">
        <f t="shared" si="1"/>
        <v>300</v>
      </c>
      <c r="G116" s="58">
        <f>2991.5+300</f>
        <v>3291.5</v>
      </c>
      <c r="H116" s="52">
        <v>2991.5</v>
      </c>
    </row>
    <row r="117" spans="1:8" ht="15" hidden="1" outlineLevel="1">
      <c r="A117" s="8" t="s">
        <v>148</v>
      </c>
      <c r="B117" s="10" t="s">
        <v>5</v>
      </c>
      <c r="C117" s="5" t="s">
        <v>149</v>
      </c>
      <c r="D117" s="5"/>
      <c r="E117" s="5"/>
      <c r="F117" s="48">
        <f t="shared" si="1"/>
        <v>0</v>
      </c>
      <c r="G117" s="59">
        <f>G118+G121+G124</f>
        <v>31700.6</v>
      </c>
      <c r="H117" s="53">
        <f>H118+H121+H124</f>
        <v>31700.6</v>
      </c>
    </row>
    <row r="118" spans="1:8" ht="26.25" hidden="1" outlineLevel="1">
      <c r="A118" s="33" t="s">
        <v>150</v>
      </c>
      <c r="B118" s="10" t="s">
        <v>5</v>
      </c>
      <c r="C118" s="5" t="s">
        <v>151</v>
      </c>
      <c r="D118" s="5"/>
      <c r="E118" s="26"/>
      <c r="F118" s="48">
        <f t="shared" si="1"/>
        <v>0</v>
      </c>
      <c r="G118" s="59">
        <f>G119</f>
        <v>1531</v>
      </c>
      <c r="H118" s="53">
        <f>H119</f>
        <v>1531</v>
      </c>
    </row>
    <row r="119" spans="1:8" ht="26.25" hidden="1" outlineLevel="1">
      <c r="A119" s="34" t="s">
        <v>152</v>
      </c>
      <c r="B119" s="9" t="s">
        <v>5</v>
      </c>
      <c r="C119" s="6" t="s">
        <v>151</v>
      </c>
      <c r="D119" s="6" t="s">
        <v>153</v>
      </c>
      <c r="E119" s="38"/>
      <c r="F119" s="48">
        <f t="shared" si="1"/>
        <v>0</v>
      </c>
      <c r="G119" s="58">
        <f>G120</f>
        <v>1531</v>
      </c>
      <c r="H119" s="52">
        <f>H120</f>
        <v>1531</v>
      </c>
    </row>
    <row r="120" spans="1:8" ht="15" hidden="1" outlineLevel="1">
      <c r="A120" s="39" t="s">
        <v>154</v>
      </c>
      <c r="B120" s="9" t="s">
        <v>5</v>
      </c>
      <c r="C120" s="6" t="s">
        <v>151</v>
      </c>
      <c r="D120" s="6" t="s">
        <v>153</v>
      </c>
      <c r="E120" s="6" t="s">
        <v>155</v>
      </c>
      <c r="F120" s="48">
        <f t="shared" si="1"/>
        <v>0</v>
      </c>
      <c r="G120" s="58">
        <v>1531</v>
      </c>
      <c r="H120" s="52">
        <v>1531</v>
      </c>
    </row>
    <row r="121" spans="1:8" ht="26.25" hidden="1" outlineLevel="1">
      <c r="A121" s="33" t="s">
        <v>156</v>
      </c>
      <c r="B121" s="10" t="s">
        <v>5</v>
      </c>
      <c r="C121" s="5" t="s">
        <v>157</v>
      </c>
      <c r="D121" s="5"/>
      <c r="E121" s="5"/>
      <c r="F121" s="48">
        <f t="shared" si="1"/>
        <v>0</v>
      </c>
      <c r="G121" s="59">
        <f>G122</f>
        <v>2188</v>
      </c>
      <c r="H121" s="53">
        <f>H122</f>
        <v>2188</v>
      </c>
    </row>
    <row r="122" spans="1:8" ht="26.25" hidden="1" outlineLevel="1">
      <c r="A122" s="34" t="s">
        <v>158</v>
      </c>
      <c r="B122" s="9" t="s">
        <v>5</v>
      </c>
      <c r="C122" s="6" t="s">
        <v>157</v>
      </c>
      <c r="D122" s="6" t="s">
        <v>159</v>
      </c>
      <c r="E122" s="6"/>
      <c r="F122" s="48">
        <f t="shared" si="1"/>
        <v>0</v>
      </c>
      <c r="G122" s="58">
        <f>G123</f>
        <v>2188</v>
      </c>
      <c r="H122" s="52">
        <f>H123</f>
        <v>2188</v>
      </c>
    </row>
    <row r="123" spans="1:8" ht="15" hidden="1" outlineLevel="1">
      <c r="A123" s="39" t="s">
        <v>154</v>
      </c>
      <c r="B123" s="9" t="s">
        <v>5</v>
      </c>
      <c r="C123" s="6" t="s">
        <v>157</v>
      </c>
      <c r="D123" s="6" t="s">
        <v>159</v>
      </c>
      <c r="E123" s="6" t="s">
        <v>155</v>
      </c>
      <c r="F123" s="48">
        <f t="shared" si="1"/>
        <v>0</v>
      </c>
      <c r="G123" s="58">
        <v>2188</v>
      </c>
      <c r="H123" s="52">
        <v>2188</v>
      </c>
    </row>
    <row r="124" spans="1:8" ht="15" hidden="1" outlineLevel="1">
      <c r="A124" s="22" t="s">
        <v>160</v>
      </c>
      <c r="B124" s="10" t="s">
        <v>5</v>
      </c>
      <c r="C124" s="5" t="s">
        <v>161</v>
      </c>
      <c r="D124" s="5"/>
      <c r="E124" s="5"/>
      <c r="F124" s="48">
        <f t="shared" si="1"/>
        <v>0</v>
      </c>
      <c r="G124" s="59">
        <f>G125+G127</f>
        <v>27981.6</v>
      </c>
      <c r="H124" s="53">
        <f>H125+H127</f>
        <v>27981.6</v>
      </c>
    </row>
    <row r="125" spans="1:8" ht="39.75" hidden="1" outlineLevel="1">
      <c r="A125" s="21" t="s">
        <v>162</v>
      </c>
      <c r="B125" s="23">
        <v>982</v>
      </c>
      <c r="C125" s="6" t="s">
        <v>161</v>
      </c>
      <c r="D125" s="6" t="s">
        <v>163</v>
      </c>
      <c r="E125" s="6"/>
      <c r="F125" s="48">
        <f t="shared" si="1"/>
        <v>0</v>
      </c>
      <c r="G125" s="58">
        <f>G126</f>
        <v>14453.1</v>
      </c>
      <c r="H125" s="52">
        <f>H126</f>
        <v>14453.1</v>
      </c>
    </row>
    <row r="126" spans="1:8" ht="27" hidden="1" outlineLevel="1">
      <c r="A126" s="4" t="s">
        <v>164</v>
      </c>
      <c r="B126" s="9" t="s">
        <v>5</v>
      </c>
      <c r="C126" s="6" t="s">
        <v>161</v>
      </c>
      <c r="D126" s="6" t="s">
        <v>163</v>
      </c>
      <c r="E126" s="6" t="s">
        <v>165</v>
      </c>
      <c r="F126" s="48">
        <f t="shared" si="1"/>
        <v>0</v>
      </c>
      <c r="G126" s="58">
        <v>14453.1</v>
      </c>
      <c r="H126" s="52">
        <v>14453.1</v>
      </c>
    </row>
    <row r="127" spans="1:8" ht="39.75" hidden="1" outlineLevel="1">
      <c r="A127" s="21" t="s">
        <v>166</v>
      </c>
      <c r="B127" s="23">
        <v>982</v>
      </c>
      <c r="C127" s="6" t="s">
        <v>161</v>
      </c>
      <c r="D127" s="6" t="s">
        <v>167</v>
      </c>
      <c r="E127" s="6"/>
      <c r="F127" s="48">
        <f t="shared" si="1"/>
        <v>0</v>
      </c>
      <c r="G127" s="58">
        <f>G128</f>
        <v>13528.5</v>
      </c>
      <c r="H127" s="52">
        <f>H128</f>
        <v>13528.5</v>
      </c>
    </row>
    <row r="128" spans="1:8" ht="27" hidden="1" outlineLevel="1">
      <c r="A128" s="4" t="s">
        <v>168</v>
      </c>
      <c r="B128" s="23">
        <v>982</v>
      </c>
      <c r="C128" s="6" t="s">
        <v>161</v>
      </c>
      <c r="D128" s="6" t="s">
        <v>167</v>
      </c>
      <c r="E128" s="6" t="s">
        <v>169</v>
      </c>
      <c r="F128" s="48">
        <f t="shared" si="1"/>
        <v>0</v>
      </c>
      <c r="G128" s="58">
        <v>13528.5</v>
      </c>
      <c r="H128" s="52">
        <v>13528.5</v>
      </c>
    </row>
    <row r="129" spans="1:8" ht="15" hidden="1" outlineLevel="1">
      <c r="A129" s="8" t="s">
        <v>66</v>
      </c>
      <c r="B129" s="24">
        <v>982</v>
      </c>
      <c r="C129" s="5" t="s">
        <v>67</v>
      </c>
      <c r="D129" s="5"/>
      <c r="E129" s="5"/>
      <c r="F129" s="48">
        <f t="shared" si="1"/>
        <v>0</v>
      </c>
      <c r="G129" s="59">
        <f aca="true" t="shared" si="5" ref="G129:H131">G130</f>
        <v>628</v>
      </c>
      <c r="H129" s="53">
        <f t="shared" si="5"/>
        <v>628</v>
      </c>
    </row>
    <row r="130" spans="1:8" ht="15" hidden="1" outlineLevel="1">
      <c r="A130" s="22" t="s">
        <v>68</v>
      </c>
      <c r="B130" s="24">
        <v>982</v>
      </c>
      <c r="C130" s="5" t="s">
        <v>69</v>
      </c>
      <c r="D130" s="5"/>
      <c r="E130" s="5"/>
      <c r="F130" s="48">
        <f t="shared" si="1"/>
        <v>0</v>
      </c>
      <c r="G130" s="59">
        <f t="shared" si="5"/>
        <v>628</v>
      </c>
      <c r="H130" s="53">
        <f t="shared" si="5"/>
        <v>628</v>
      </c>
    </row>
    <row r="131" spans="1:8" ht="39.75" hidden="1" outlineLevel="1">
      <c r="A131" s="21" t="s">
        <v>191</v>
      </c>
      <c r="B131" s="23">
        <v>982</v>
      </c>
      <c r="C131" s="6" t="s">
        <v>69</v>
      </c>
      <c r="D131" s="6" t="s">
        <v>147</v>
      </c>
      <c r="E131" s="6"/>
      <c r="F131" s="48">
        <f t="shared" si="1"/>
        <v>0</v>
      </c>
      <c r="G131" s="58">
        <f t="shared" si="5"/>
        <v>628</v>
      </c>
      <c r="H131" s="52">
        <f t="shared" si="5"/>
        <v>628</v>
      </c>
    </row>
    <row r="132" spans="1:8" ht="15" hidden="1" outlineLevel="1">
      <c r="A132" s="4" t="s">
        <v>30</v>
      </c>
      <c r="B132" s="9" t="s">
        <v>5</v>
      </c>
      <c r="C132" s="6" t="s">
        <v>69</v>
      </c>
      <c r="D132" s="6" t="s">
        <v>147</v>
      </c>
      <c r="E132" s="6">
        <v>244</v>
      </c>
      <c r="F132" s="48">
        <f t="shared" si="1"/>
        <v>0</v>
      </c>
      <c r="G132" s="58">
        <v>628</v>
      </c>
      <c r="H132" s="52">
        <v>628</v>
      </c>
    </row>
    <row r="133" spans="1:8" ht="15" hidden="1" outlineLevel="1">
      <c r="A133" s="22" t="s">
        <v>170</v>
      </c>
      <c r="B133" s="10" t="s">
        <v>5</v>
      </c>
      <c r="C133" s="5" t="s">
        <v>171</v>
      </c>
      <c r="D133" s="5"/>
      <c r="E133" s="5"/>
      <c r="F133" s="48">
        <f t="shared" si="1"/>
        <v>0</v>
      </c>
      <c r="G133" s="59">
        <f aca="true" t="shared" si="6" ref="G133:H135">G134</f>
        <v>600</v>
      </c>
      <c r="H133" s="53">
        <f t="shared" si="6"/>
        <v>600</v>
      </c>
    </row>
    <row r="134" spans="1:8" ht="15" hidden="1" outlineLevel="1">
      <c r="A134" s="22" t="s">
        <v>172</v>
      </c>
      <c r="B134" s="10" t="s">
        <v>5</v>
      </c>
      <c r="C134" s="5" t="s">
        <v>173</v>
      </c>
      <c r="D134" s="5"/>
      <c r="E134" s="5"/>
      <c r="F134" s="48">
        <f t="shared" si="1"/>
        <v>0</v>
      </c>
      <c r="G134" s="59">
        <f t="shared" si="6"/>
        <v>600</v>
      </c>
      <c r="H134" s="53">
        <f t="shared" si="6"/>
        <v>600</v>
      </c>
    </row>
    <row r="135" spans="1:8" ht="39.75" hidden="1" outlineLevel="1">
      <c r="A135" s="21" t="s">
        <v>174</v>
      </c>
      <c r="B135" s="9" t="s">
        <v>5</v>
      </c>
      <c r="C135" s="6" t="s">
        <v>173</v>
      </c>
      <c r="D135" s="6" t="s">
        <v>175</v>
      </c>
      <c r="E135" s="5"/>
      <c r="F135" s="48">
        <f t="shared" si="1"/>
        <v>0</v>
      </c>
      <c r="G135" s="58">
        <f t="shared" si="6"/>
        <v>600</v>
      </c>
      <c r="H135" s="52">
        <f t="shared" si="6"/>
        <v>600</v>
      </c>
    </row>
    <row r="136" spans="1:8" ht="15" hidden="1" outlineLevel="1">
      <c r="A136" s="4" t="s">
        <v>30</v>
      </c>
      <c r="B136" s="9" t="s">
        <v>5</v>
      </c>
      <c r="C136" s="6" t="s">
        <v>173</v>
      </c>
      <c r="D136" s="6" t="s">
        <v>175</v>
      </c>
      <c r="E136" s="6">
        <v>244</v>
      </c>
      <c r="F136" s="48">
        <f t="shared" si="1"/>
        <v>0</v>
      </c>
      <c r="G136" s="58">
        <v>600</v>
      </c>
      <c r="H136" s="52">
        <v>600</v>
      </c>
    </row>
    <row r="137" spans="1:8" ht="15" collapsed="1">
      <c r="A137" s="12" t="s">
        <v>0</v>
      </c>
      <c r="B137" s="11"/>
      <c r="C137" s="5"/>
      <c r="D137" s="5"/>
      <c r="E137" s="5"/>
      <c r="F137" s="27">
        <f t="shared" si="1"/>
        <v>0</v>
      </c>
      <c r="G137" s="59">
        <f>G9+G36</f>
        <v>115576.99999999999</v>
      </c>
      <c r="H137" s="53">
        <f>H9+H36</f>
        <v>115576.99999999999</v>
      </c>
    </row>
    <row r="138" ht="12.75" hidden="1" outlineLevel="1"/>
    <row r="139" spans="1:6" ht="12.75" hidden="1" outlineLevel="1">
      <c r="A139" s="70" t="s">
        <v>11</v>
      </c>
      <c r="B139" s="70"/>
      <c r="C139" s="70"/>
      <c r="D139" s="71"/>
      <c r="E139" s="71"/>
      <c r="F139" s="71"/>
    </row>
    <row r="140" spans="1:3" ht="12.75" hidden="1" outlineLevel="1">
      <c r="A140" s="16"/>
      <c r="B140" s="16"/>
      <c r="C140" s="16"/>
    </row>
    <row r="141" spans="1:8" ht="12.75" hidden="1" outlineLevel="1">
      <c r="A141" s="67" t="s">
        <v>12</v>
      </c>
      <c r="B141" s="68" t="s">
        <v>13</v>
      </c>
      <c r="C141" s="69"/>
      <c r="D141" s="69"/>
      <c r="E141" s="69"/>
      <c r="F141" s="68" t="s">
        <v>8</v>
      </c>
      <c r="G141" s="72" t="s">
        <v>8</v>
      </c>
      <c r="H141" s="68" t="s">
        <v>8</v>
      </c>
    </row>
    <row r="142" spans="1:8" ht="12.75" hidden="1" outlineLevel="1">
      <c r="A142" s="67"/>
      <c r="B142" s="68"/>
      <c r="C142" s="69"/>
      <c r="D142" s="69"/>
      <c r="E142" s="69"/>
      <c r="F142" s="68"/>
      <c r="G142" s="73"/>
      <c r="H142" s="68"/>
    </row>
    <row r="143" spans="1:8" ht="34.5" customHeight="1" hidden="1" outlineLevel="1">
      <c r="A143" s="17" t="s">
        <v>14</v>
      </c>
      <c r="B143" s="79" t="s">
        <v>15</v>
      </c>
      <c r="C143" s="80"/>
      <c r="D143" s="80"/>
      <c r="E143" s="81"/>
      <c r="F143" s="27">
        <f aca="true" t="shared" si="7" ref="F143:F152">G143-H143</f>
        <v>0</v>
      </c>
      <c r="G143" s="40">
        <v>-16349.999999999985</v>
      </c>
      <c r="H143" s="40">
        <v>-16349.999999999985</v>
      </c>
    </row>
    <row r="144" spans="1:8" ht="12.75" hidden="1" outlineLevel="1">
      <c r="A144" s="19" t="s">
        <v>32</v>
      </c>
      <c r="B144" s="60" t="s">
        <v>36</v>
      </c>
      <c r="C144" s="61"/>
      <c r="D144" s="61"/>
      <c r="E144" s="62"/>
      <c r="F144" s="48">
        <f t="shared" si="7"/>
        <v>0</v>
      </c>
      <c r="G144" s="41">
        <v>115576.99999999999</v>
      </c>
      <c r="H144" s="41">
        <v>115576.99999999999</v>
      </c>
    </row>
    <row r="145" spans="1:8" ht="12.75" hidden="1" outlineLevel="1">
      <c r="A145" s="19" t="s">
        <v>33</v>
      </c>
      <c r="B145" s="79" t="s">
        <v>37</v>
      </c>
      <c r="C145" s="80"/>
      <c r="D145" s="80"/>
      <c r="E145" s="81"/>
      <c r="F145" s="48">
        <f t="shared" si="7"/>
        <v>0</v>
      </c>
      <c r="G145" s="41">
        <v>115576.99999999999</v>
      </c>
      <c r="H145" s="41">
        <v>115576.99999999999</v>
      </c>
    </row>
    <row r="146" spans="1:8" ht="12.75" hidden="1" outlineLevel="1">
      <c r="A146" s="19" t="s">
        <v>34</v>
      </c>
      <c r="B146" s="79" t="s">
        <v>38</v>
      </c>
      <c r="C146" s="80"/>
      <c r="D146" s="80"/>
      <c r="E146" s="81"/>
      <c r="F146" s="48">
        <f t="shared" si="7"/>
        <v>0</v>
      </c>
      <c r="G146" s="41">
        <v>115576.99999999999</v>
      </c>
      <c r="H146" s="41">
        <v>115576.99999999999</v>
      </c>
    </row>
    <row r="147" spans="1:8" ht="26.25" hidden="1" outlineLevel="1">
      <c r="A147" s="20" t="s">
        <v>35</v>
      </c>
      <c r="B147" s="79" t="s">
        <v>39</v>
      </c>
      <c r="C147" s="80"/>
      <c r="D147" s="80"/>
      <c r="E147" s="81"/>
      <c r="F147" s="48">
        <f t="shared" si="7"/>
        <v>0</v>
      </c>
      <c r="G147" s="41">
        <v>115576.99999999999</v>
      </c>
      <c r="H147" s="41">
        <v>115576.99999999999</v>
      </c>
    </row>
    <row r="148" spans="1:8" ht="12.75" hidden="1" outlineLevel="1">
      <c r="A148" s="18" t="s">
        <v>16</v>
      </c>
      <c r="B148" s="60" t="s">
        <v>17</v>
      </c>
      <c r="C148" s="61"/>
      <c r="D148" s="61"/>
      <c r="E148" s="62"/>
      <c r="F148" s="48">
        <f t="shared" si="7"/>
        <v>0</v>
      </c>
      <c r="G148" s="41">
        <v>99227</v>
      </c>
      <c r="H148" s="41">
        <v>99227</v>
      </c>
    </row>
    <row r="149" spans="1:8" ht="12.75" hidden="1" outlineLevel="1">
      <c r="A149" s="18" t="s">
        <v>18</v>
      </c>
      <c r="B149" s="60" t="s">
        <v>19</v>
      </c>
      <c r="C149" s="61"/>
      <c r="D149" s="61"/>
      <c r="E149" s="62"/>
      <c r="F149" s="48">
        <f t="shared" si="7"/>
        <v>0</v>
      </c>
      <c r="G149" s="41">
        <v>99227</v>
      </c>
      <c r="H149" s="41">
        <v>99227</v>
      </c>
    </row>
    <row r="150" spans="1:8" ht="12.75" hidden="1" outlineLevel="1">
      <c r="A150" s="18" t="s">
        <v>20</v>
      </c>
      <c r="B150" s="60" t="s">
        <v>21</v>
      </c>
      <c r="C150" s="61"/>
      <c r="D150" s="61"/>
      <c r="E150" s="62"/>
      <c r="F150" s="48">
        <f t="shared" si="7"/>
        <v>0</v>
      </c>
      <c r="G150" s="41">
        <v>99227</v>
      </c>
      <c r="H150" s="41">
        <v>99227</v>
      </c>
    </row>
    <row r="151" spans="1:8" ht="26.25" hidden="1" outlineLevel="1">
      <c r="A151" s="18" t="s">
        <v>22</v>
      </c>
      <c r="B151" s="79" t="s">
        <v>23</v>
      </c>
      <c r="C151" s="80"/>
      <c r="D151" s="80"/>
      <c r="E151" s="81"/>
      <c r="F151" s="48">
        <f t="shared" si="7"/>
        <v>0</v>
      </c>
      <c r="G151" s="41">
        <v>99227</v>
      </c>
      <c r="H151" s="41">
        <v>99227</v>
      </c>
    </row>
    <row r="152" spans="1:8" ht="21" customHeight="1" hidden="1" outlineLevel="1">
      <c r="A152" s="76" t="s">
        <v>24</v>
      </c>
      <c r="B152" s="77"/>
      <c r="C152" s="77"/>
      <c r="D152" s="77"/>
      <c r="E152" s="78"/>
      <c r="F152" s="27">
        <f t="shared" si="7"/>
        <v>0</v>
      </c>
      <c r="G152" s="40">
        <v>-16349.999999999985</v>
      </c>
      <c r="H152" s="40">
        <v>-16349.999999999985</v>
      </c>
    </row>
    <row r="153" ht="12.75" collapsed="1"/>
    <row r="154" spans="1:6" ht="12.75">
      <c r="A154" s="7"/>
      <c r="B154" s="7"/>
      <c r="C154" s="7"/>
      <c r="D154" s="82" t="s">
        <v>176</v>
      </c>
      <c r="E154" s="82"/>
      <c r="F154" s="82"/>
    </row>
    <row r="155" spans="1:6" ht="12.75">
      <c r="A155" s="82" t="str">
        <f>A2</f>
        <v>к Постановлению от 09.06.2022 № 02-03/173</v>
      </c>
      <c r="B155" s="82"/>
      <c r="C155" s="82"/>
      <c r="D155" s="82"/>
      <c r="E155" s="82"/>
      <c r="F155" s="82"/>
    </row>
    <row r="156" spans="1:6" ht="12.75">
      <c r="A156" s="83" t="s">
        <v>192</v>
      </c>
      <c r="B156" s="83"/>
      <c r="C156" s="83"/>
      <c r="D156" s="83"/>
      <c r="E156" s="83"/>
      <c r="F156" s="83"/>
    </row>
    <row r="158" spans="1:8" ht="12.75" customHeight="1">
      <c r="A158" s="74" t="s">
        <v>7</v>
      </c>
      <c r="B158" s="74" t="s">
        <v>1</v>
      </c>
      <c r="C158" s="74" t="s">
        <v>2</v>
      </c>
      <c r="D158" s="74" t="s">
        <v>3</v>
      </c>
      <c r="E158" s="74" t="s">
        <v>4</v>
      </c>
      <c r="F158" s="74" t="s">
        <v>8</v>
      </c>
      <c r="G158" s="74" t="s">
        <v>8</v>
      </c>
      <c r="H158" s="85">
        <v>44624</v>
      </c>
    </row>
    <row r="159" spans="1:8" ht="12.75">
      <c r="A159" s="75"/>
      <c r="B159" s="75"/>
      <c r="C159" s="75"/>
      <c r="D159" s="75"/>
      <c r="E159" s="75"/>
      <c r="F159" s="75"/>
      <c r="G159" s="75"/>
      <c r="H159" s="86"/>
    </row>
    <row r="160" spans="1:8" ht="27" hidden="1" outlineLevel="1">
      <c r="A160" s="8" t="s">
        <v>70</v>
      </c>
      <c r="B160" s="24">
        <v>881</v>
      </c>
      <c r="C160" s="24"/>
      <c r="D160" s="24"/>
      <c r="E160" s="24"/>
      <c r="F160" s="27">
        <f aca="true" t="shared" si="8" ref="F160:F223">G160-H160</f>
        <v>0</v>
      </c>
      <c r="G160" s="57">
        <v>12698.2</v>
      </c>
      <c r="H160" s="54">
        <v>12698.2</v>
      </c>
    </row>
    <row r="161" spans="1:8" ht="16.5" customHeight="1" hidden="1" outlineLevel="1">
      <c r="A161" s="8" t="s">
        <v>41</v>
      </c>
      <c r="B161" s="42">
        <v>881</v>
      </c>
      <c r="C161" s="5" t="s">
        <v>42</v>
      </c>
      <c r="D161" s="24"/>
      <c r="E161" s="24"/>
      <c r="F161" s="27">
        <f t="shared" si="8"/>
        <v>0</v>
      </c>
      <c r="G161" s="57">
        <v>12698.2</v>
      </c>
      <c r="H161" s="54">
        <v>12698.2</v>
      </c>
    </row>
    <row r="162" spans="1:8" ht="27" hidden="1" outlineLevel="1">
      <c r="A162" s="8" t="s">
        <v>71</v>
      </c>
      <c r="B162" s="42">
        <v>881</v>
      </c>
      <c r="C162" s="5" t="s">
        <v>72</v>
      </c>
      <c r="D162" s="24"/>
      <c r="E162" s="24"/>
      <c r="F162" s="27">
        <f t="shared" si="8"/>
        <v>0</v>
      </c>
      <c r="G162" s="57">
        <v>1534.5</v>
      </c>
      <c r="H162" s="54">
        <v>1534.5</v>
      </c>
    </row>
    <row r="163" spans="1:8" ht="15" hidden="1" outlineLevel="1">
      <c r="A163" s="21" t="s">
        <v>73</v>
      </c>
      <c r="B163" s="9" t="s">
        <v>74</v>
      </c>
      <c r="C163" s="6" t="s">
        <v>72</v>
      </c>
      <c r="D163" s="6" t="s">
        <v>75</v>
      </c>
      <c r="E163" s="6"/>
      <c r="F163" s="27">
        <f t="shared" si="8"/>
        <v>0</v>
      </c>
      <c r="G163" s="58">
        <v>1534.5</v>
      </c>
      <c r="H163" s="55">
        <v>1534.5</v>
      </c>
    </row>
    <row r="164" spans="1:8" ht="15" hidden="1" outlineLevel="1">
      <c r="A164" s="28" t="s">
        <v>76</v>
      </c>
      <c r="B164" s="29" t="s">
        <v>74</v>
      </c>
      <c r="C164" s="29" t="s">
        <v>72</v>
      </c>
      <c r="D164" s="29" t="s">
        <v>75</v>
      </c>
      <c r="E164" s="29" t="s">
        <v>77</v>
      </c>
      <c r="F164" s="27">
        <f t="shared" si="8"/>
        <v>0</v>
      </c>
      <c r="G164" s="58">
        <v>1534.5</v>
      </c>
      <c r="H164" s="55">
        <v>1534.5</v>
      </c>
    </row>
    <row r="165" spans="1:8" ht="15" hidden="1" outlineLevel="1">
      <c r="A165" s="25" t="s">
        <v>78</v>
      </c>
      <c r="B165" s="29" t="s">
        <v>74</v>
      </c>
      <c r="C165" s="29" t="s">
        <v>72</v>
      </c>
      <c r="D165" s="29" t="s">
        <v>75</v>
      </c>
      <c r="E165" s="29" t="s">
        <v>79</v>
      </c>
      <c r="F165" s="27">
        <f t="shared" si="8"/>
        <v>0</v>
      </c>
      <c r="G165" s="58">
        <v>1181.9</v>
      </c>
      <c r="H165" s="55">
        <v>1181.9</v>
      </c>
    </row>
    <row r="166" spans="1:8" ht="39.75" hidden="1" outlineLevel="1">
      <c r="A166" s="28" t="s">
        <v>80</v>
      </c>
      <c r="B166" s="29" t="s">
        <v>74</v>
      </c>
      <c r="C166" s="29" t="s">
        <v>72</v>
      </c>
      <c r="D166" s="29" t="s">
        <v>75</v>
      </c>
      <c r="E166" s="29" t="s">
        <v>81</v>
      </c>
      <c r="F166" s="27">
        <f t="shared" si="8"/>
        <v>0</v>
      </c>
      <c r="G166" s="58">
        <v>352.6</v>
      </c>
      <c r="H166" s="55">
        <v>352.6</v>
      </c>
    </row>
    <row r="167" spans="1:8" ht="39.75" hidden="1" outlineLevel="1">
      <c r="A167" s="8" t="s">
        <v>82</v>
      </c>
      <c r="B167" s="10" t="s">
        <v>74</v>
      </c>
      <c r="C167" s="5" t="s">
        <v>83</v>
      </c>
      <c r="D167" s="6"/>
      <c r="E167" s="6"/>
      <c r="F167" s="27">
        <f t="shared" si="8"/>
        <v>0</v>
      </c>
      <c r="G167" s="59">
        <v>11163.7</v>
      </c>
      <c r="H167" s="56">
        <v>11163.7</v>
      </c>
    </row>
    <row r="168" spans="1:8" ht="15" hidden="1" outlineLevel="1">
      <c r="A168" s="4" t="s">
        <v>84</v>
      </c>
      <c r="B168" s="9" t="s">
        <v>74</v>
      </c>
      <c r="C168" s="6" t="s">
        <v>83</v>
      </c>
      <c r="D168" s="6" t="s">
        <v>85</v>
      </c>
      <c r="E168" s="6"/>
      <c r="F168" s="27">
        <f t="shared" si="8"/>
        <v>0</v>
      </c>
      <c r="G168" s="58">
        <v>1292.6</v>
      </c>
      <c r="H168" s="55">
        <v>1292.6</v>
      </c>
    </row>
    <row r="169" spans="1:8" ht="15" hidden="1" outlineLevel="1">
      <c r="A169" s="28" t="s">
        <v>76</v>
      </c>
      <c r="B169" s="29" t="s">
        <v>74</v>
      </c>
      <c r="C169" s="6" t="s">
        <v>83</v>
      </c>
      <c r="D169" s="6" t="s">
        <v>85</v>
      </c>
      <c r="E169" s="29" t="s">
        <v>77</v>
      </c>
      <c r="F169" s="27">
        <f t="shared" si="8"/>
        <v>0</v>
      </c>
      <c r="G169" s="58">
        <v>1292.6</v>
      </c>
      <c r="H169" s="55">
        <v>1292.6</v>
      </c>
    </row>
    <row r="170" spans="1:8" ht="15" hidden="1" outlineLevel="1">
      <c r="A170" s="25" t="s">
        <v>78</v>
      </c>
      <c r="B170" s="29" t="s">
        <v>74</v>
      </c>
      <c r="C170" s="6" t="s">
        <v>83</v>
      </c>
      <c r="D170" s="6" t="s">
        <v>85</v>
      </c>
      <c r="E170" s="29" t="s">
        <v>79</v>
      </c>
      <c r="F170" s="27">
        <f t="shared" si="8"/>
        <v>0</v>
      </c>
      <c r="G170" s="58">
        <v>992.8</v>
      </c>
      <c r="H170" s="55">
        <v>992.8</v>
      </c>
    </row>
    <row r="171" spans="1:8" ht="39.75" hidden="1" outlineLevel="1">
      <c r="A171" s="28" t="s">
        <v>80</v>
      </c>
      <c r="B171" s="29" t="s">
        <v>74</v>
      </c>
      <c r="C171" s="6" t="s">
        <v>83</v>
      </c>
      <c r="D171" s="6" t="s">
        <v>85</v>
      </c>
      <c r="E171" s="29" t="s">
        <v>81</v>
      </c>
      <c r="F171" s="27">
        <f t="shared" si="8"/>
        <v>0</v>
      </c>
      <c r="G171" s="58">
        <v>299.8</v>
      </c>
      <c r="H171" s="55">
        <v>299.8</v>
      </c>
    </row>
    <row r="172" spans="1:8" ht="53.25" hidden="1" outlineLevel="1">
      <c r="A172" s="21" t="s">
        <v>86</v>
      </c>
      <c r="B172" s="9" t="s">
        <v>74</v>
      </c>
      <c r="C172" s="6" t="s">
        <v>83</v>
      </c>
      <c r="D172" s="6" t="s">
        <v>87</v>
      </c>
      <c r="E172" s="6"/>
      <c r="F172" s="27">
        <f t="shared" si="8"/>
        <v>0</v>
      </c>
      <c r="G172" s="58">
        <v>329.4</v>
      </c>
      <c r="H172" s="55">
        <v>329.4</v>
      </c>
    </row>
    <row r="173" spans="1:8" ht="39.75" hidden="1" outlineLevel="1">
      <c r="A173" s="4" t="s">
        <v>88</v>
      </c>
      <c r="B173" s="9" t="s">
        <v>74</v>
      </c>
      <c r="C173" s="6" t="s">
        <v>83</v>
      </c>
      <c r="D173" s="6" t="s">
        <v>87</v>
      </c>
      <c r="E173" s="6" t="s">
        <v>89</v>
      </c>
      <c r="F173" s="27">
        <f t="shared" si="8"/>
        <v>0</v>
      </c>
      <c r="G173" s="58">
        <v>329.4</v>
      </c>
      <c r="H173" s="55">
        <v>329.4</v>
      </c>
    </row>
    <row r="174" spans="1:8" ht="27" hidden="1" outlineLevel="1">
      <c r="A174" s="4" t="s">
        <v>90</v>
      </c>
      <c r="B174" s="9" t="s">
        <v>74</v>
      </c>
      <c r="C174" s="6" t="s">
        <v>83</v>
      </c>
      <c r="D174" s="6" t="s">
        <v>91</v>
      </c>
      <c r="E174" s="6"/>
      <c r="F174" s="27">
        <f t="shared" si="8"/>
        <v>0</v>
      </c>
      <c r="G174" s="58">
        <v>9445.7</v>
      </c>
      <c r="H174" s="55">
        <v>9445.7</v>
      </c>
    </row>
    <row r="175" spans="1:8" ht="27" hidden="1" outlineLevel="1">
      <c r="A175" s="4" t="s">
        <v>92</v>
      </c>
      <c r="B175" s="9" t="s">
        <v>74</v>
      </c>
      <c r="C175" s="6" t="s">
        <v>83</v>
      </c>
      <c r="D175" s="6" t="s">
        <v>91</v>
      </c>
      <c r="E175" s="29" t="s">
        <v>77</v>
      </c>
      <c r="F175" s="27">
        <f t="shared" si="8"/>
        <v>0</v>
      </c>
      <c r="G175" s="58">
        <v>7190.3</v>
      </c>
      <c r="H175" s="55">
        <v>7190.3</v>
      </c>
    </row>
    <row r="176" spans="1:8" ht="15" hidden="1" outlineLevel="1">
      <c r="A176" s="25" t="s">
        <v>78</v>
      </c>
      <c r="B176" s="9" t="s">
        <v>74</v>
      </c>
      <c r="C176" s="6" t="s">
        <v>83</v>
      </c>
      <c r="D176" s="6" t="s">
        <v>91</v>
      </c>
      <c r="E176" s="29" t="s">
        <v>79</v>
      </c>
      <c r="F176" s="27">
        <f t="shared" si="8"/>
        <v>0</v>
      </c>
      <c r="G176" s="58">
        <v>5503.3</v>
      </c>
      <c r="H176" s="55">
        <v>5503.3</v>
      </c>
    </row>
    <row r="177" spans="1:8" ht="27" hidden="1" outlineLevel="1">
      <c r="A177" s="4" t="s">
        <v>93</v>
      </c>
      <c r="B177" s="9" t="s">
        <v>74</v>
      </c>
      <c r="C177" s="6" t="s">
        <v>83</v>
      </c>
      <c r="D177" s="6" t="s">
        <v>91</v>
      </c>
      <c r="E177" s="6" t="s">
        <v>94</v>
      </c>
      <c r="F177" s="27">
        <f t="shared" si="8"/>
        <v>0</v>
      </c>
      <c r="G177" s="58">
        <v>25</v>
      </c>
      <c r="H177" s="55">
        <v>25</v>
      </c>
    </row>
    <row r="178" spans="1:8" ht="39.75" hidden="1" outlineLevel="1">
      <c r="A178" s="28" t="s">
        <v>80</v>
      </c>
      <c r="B178" s="9" t="s">
        <v>74</v>
      </c>
      <c r="C178" s="6" t="s">
        <v>83</v>
      </c>
      <c r="D178" s="6" t="s">
        <v>91</v>
      </c>
      <c r="E178" s="29" t="s">
        <v>81</v>
      </c>
      <c r="F178" s="27">
        <f t="shared" si="8"/>
        <v>0</v>
      </c>
      <c r="G178" s="58">
        <v>1662</v>
      </c>
      <c r="H178" s="55">
        <v>1662</v>
      </c>
    </row>
    <row r="179" spans="1:8" ht="27" hidden="1" outlineLevel="1">
      <c r="A179" s="28" t="s">
        <v>178</v>
      </c>
      <c r="B179" s="9" t="s">
        <v>74</v>
      </c>
      <c r="C179" s="6" t="s">
        <v>83</v>
      </c>
      <c r="D179" s="6" t="s">
        <v>91</v>
      </c>
      <c r="E179" s="29">
        <v>240</v>
      </c>
      <c r="F179" s="27">
        <f t="shared" si="8"/>
        <v>0</v>
      </c>
      <c r="G179" s="58">
        <v>2240.4</v>
      </c>
      <c r="H179" s="55">
        <v>2240.4</v>
      </c>
    </row>
    <row r="180" spans="1:8" ht="15" hidden="1" outlineLevel="1">
      <c r="A180" s="4" t="s">
        <v>30</v>
      </c>
      <c r="B180" s="9" t="s">
        <v>74</v>
      </c>
      <c r="C180" s="6" t="s">
        <v>83</v>
      </c>
      <c r="D180" s="6" t="s">
        <v>91</v>
      </c>
      <c r="E180" s="6" t="s">
        <v>31</v>
      </c>
      <c r="F180" s="27">
        <f t="shared" si="8"/>
        <v>0</v>
      </c>
      <c r="G180" s="58">
        <v>2006.4</v>
      </c>
      <c r="H180" s="55">
        <v>2006.4</v>
      </c>
    </row>
    <row r="181" spans="1:8" ht="15" hidden="1" outlineLevel="1">
      <c r="A181" s="30" t="s">
        <v>95</v>
      </c>
      <c r="B181" s="9" t="s">
        <v>74</v>
      </c>
      <c r="C181" s="6" t="s">
        <v>83</v>
      </c>
      <c r="D181" s="6" t="s">
        <v>91</v>
      </c>
      <c r="E181" s="6" t="s">
        <v>96</v>
      </c>
      <c r="F181" s="27">
        <f t="shared" si="8"/>
        <v>0</v>
      </c>
      <c r="G181" s="58">
        <v>234</v>
      </c>
      <c r="H181" s="55">
        <v>234</v>
      </c>
    </row>
    <row r="182" spans="1:8" ht="15" hidden="1" outlineLevel="1">
      <c r="A182" s="4" t="s">
        <v>97</v>
      </c>
      <c r="B182" s="9" t="s">
        <v>74</v>
      </c>
      <c r="C182" s="6" t="s">
        <v>83</v>
      </c>
      <c r="D182" s="6" t="s">
        <v>91</v>
      </c>
      <c r="E182" s="6" t="s">
        <v>98</v>
      </c>
      <c r="F182" s="27">
        <f t="shared" si="8"/>
        <v>0</v>
      </c>
      <c r="G182" s="58">
        <v>15</v>
      </c>
      <c r="H182" s="55">
        <v>15</v>
      </c>
    </row>
    <row r="183" spans="1:8" ht="21.75" customHeight="1" hidden="1" outlineLevel="1">
      <c r="A183" s="4" t="s">
        <v>99</v>
      </c>
      <c r="B183" s="9" t="s">
        <v>74</v>
      </c>
      <c r="C183" s="6" t="s">
        <v>83</v>
      </c>
      <c r="D183" s="6" t="s">
        <v>91</v>
      </c>
      <c r="E183" s="6" t="s">
        <v>100</v>
      </c>
      <c r="F183" s="27">
        <f t="shared" si="8"/>
        <v>0</v>
      </c>
      <c r="G183" s="58">
        <v>11</v>
      </c>
      <c r="H183" s="55">
        <v>11</v>
      </c>
    </row>
    <row r="184" spans="1:8" ht="27" hidden="1" outlineLevel="1">
      <c r="A184" s="4" t="s">
        <v>101</v>
      </c>
      <c r="B184" s="9" t="s">
        <v>74</v>
      </c>
      <c r="C184" s="6" t="s">
        <v>83</v>
      </c>
      <c r="D184" s="6" t="s">
        <v>91</v>
      </c>
      <c r="E184" s="6" t="s">
        <v>102</v>
      </c>
      <c r="F184" s="27">
        <f t="shared" si="8"/>
        <v>0</v>
      </c>
      <c r="G184" s="58">
        <v>4</v>
      </c>
      <c r="H184" s="55">
        <v>4</v>
      </c>
    </row>
    <row r="185" spans="1:8" ht="27" hidden="1" outlineLevel="1">
      <c r="A185" s="4" t="s">
        <v>103</v>
      </c>
      <c r="B185" s="9" t="s">
        <v>74</v>
      </c>
      <c r="C185" s="6" t="s">
        <v>83</v>
      </c>
      <c r="D185" s="6" t="s">
        <v>104</v>
      </c>
      <c r="E185" s="6"/>
      <c r="F185" s="27">
        <f t="shared" si="8"/>
        <v>0</v>
      </c>
      <c r="G185" s="58">
        <v>96</v>
      </c>
      <c r="H185" s="55">
        <v>96</v>
      </c>
    </row>
    <row r="186" spans="1:8" ht="15" hidden="1" outlineLevel="1">
      <c r="A186" s="4" t="s">
        <v>105</v>
      </c>
      <c r="B186" s="9" t="s">
        <v>74</v>
      </c>
      <c r="C186" s="6" t="s">
        <v>83</v>
      </c>
      <c r="D186" s="6" t="s">
        <v>104</v>
      </c>
      <c r="E186" s="6" t="s">
        <v>102</v>
      </c>
      <c r="F186" s="27">
        <f t="shared" si="8"/>
        <v>0</v>
      </c>
      <c r="G186" s="58">
        <v>96</v>
      </c>
      <c r="H186" s="55">
        <v>96</v>
      </c>
    </row>
    <row r="187" spans="1:8" ht="27" collapsed="1">
      <c r="A187" s="8" t="s">
        <v>9</v>
      </c>
      <c r="B187" s="10" t="s">
        <v>5</v>
      </c>
      <c r="C187" s="5"/>
      <c r="D187" s="5"/>
      <c r="E187" s="5"/>
      <c r="F187" s="27">
        <f t="shared" si="8"/>
        <v>0</v>
      </c>
      <c r="G187" s="59">
        <v>84206.7</v>
      </c>
      <c r="H187" s="56">
        <v>84206.7</v>
      </c>
    </row>
    <row r="188" spans="1:8" ht="15">
      <c r="A188" s="8" t="s">
        <v>41</v>
      </c>
      <c r="B188" s="10" t="s">
        <v>5</v>
      </c>
      <c r="C188" s="5" t="s">
        <v>42</v>
      </c>
      <c r="D188" s="5"/>
      <c r="E188" s="5"/>
      <c r="F188" s="27">
        <f t="shared" si="8"/>
        <v>0</v>
      </c>
      <c r="G188" s="59">
        <v>33976.2</v>
      </c>
      <c r="H188" s="56">
        <v>33976.2</v>
      </c>
    </row>
    <row r="189" spans="1:8" ht="39.75" hidden="1" outlineLevel="1">
      <c r="A189" s="22" t="s">
        <v>43</v>
      </c>
      <c r="B189" s="10" t="s">
        <v>5</v>
      </c>
      <c r="C189" s="5" t="s">
        <v>44</v>
      </c>
      <c r="D189" s="5"/>
      <c r="E189" s="5"/>
      <c r="F189" s="27">
        <f t="shared" si="8"/>
        <v>0</v>
      </c>
      <c r="G189" s="59">
        <v>21067.5</v>
      </c>
      <c r="H189" s="56">
        <v>21067.5</v>
      </c>
    </row>
    <row r="190" spans="1:8" ht="27" hidden="1" outlineLevel="1">
      <c r="A190" s="4" t="s">
        <v>45</v>
      </c>
      <c r="B190" s="9" t="s">
        <v>5</v>
      </c>
      <c r="C190" s="6" t="s">
        <v>44</v>
      </c>
      <c r="D190" s="11" t="s">
        <v>46</v>
      </c>
      <c r="E190" s="6"/>
      <c r="F190" s="27">
        <f t="shared" si="8"/>
        <v>0</v>
      </c>
      <c r="G190" s="58">
        <v>17830.9</v>
      </c>
      <c r="H190" s="55">
        <v>17830.9</v>
      </c>
    </row>
    <row r="191" spans="1:8" ht="27" hidden="1" outlineLevel="1">
      <c r="A191" s="4" t="s">
        <v>92</v>
      </c>
      <c r="B191" s="9" t="s">
        <v>5</v>
      </c>
      <c r="C191" s="6" t="s">
        <v>44</v>
      </c>
      <c r="D191" s="11" t="s">
        <v>46</v>
      </c>
      <c r="E191" s="6" t="s">
        <v>77</v>
      </c>
      <c r="F191" s="27">
        <f t="shared" si="8"/>
        <v>0</v>
      </c>
      <c r="G191" s="58">
        <v>16326.9</v>
      </c>
      <c r="H191" s="55">
        <v>16326.9</v>
      </c>
    </row>
    <row r="192" spans="1:8" ht="27" hidden="1" outlineLevel="1">
      <c r="A192" s="4" t="s">
        <v>106</v>
      </c>
      <c r="B192" s="9" t="s">
        <v>5</v>
      </c>
      <c r="C192" s="6" t="s">
        <v>44</v>
      </c>
      <c r="D192" s="11" t="s">
        <v>46</v>
      </c>
      <c r="E192" s="6" t="s">
        <v>79</v>
      </c>
      <c r="F192" s="27">
        <f t="shared" si="8"/>
        <v>0</v>
      </c>
      <c r="G192" s="58">
        <v>12527.8</v>
      </c>
      <c r="H192" s="55">
        <v>12527.8</v>
      </c>
    </row>
    <row r="193" spans="1:8" ht="27" hidden="1" outlineLevel="1">
      <c r="A193" s="4" t="s">
        <v>93</v>
      </c>
      <c r="B193" s="9" t="s">
        <v>5</v>
      </c>
      <c r="C193" s="6" t="s">
        <v>44</v>
      </c>
      <c r="D193" s="11" t="s">
        <v>46</v>
      </c>
      <c r="E193" s="6" t="s">
        <v>94</v>
      </c>
      <c r="F193" s="27">
        <f t="shared" si="8"/>
        <v>0</v>
      </c>
      <c r="G193" s="58">
        <v>20</v>
      </c>
      <c r="H193" s="55">
        <v>20</v>
      </c>
    </row>
    <row r="194" spans="1:8" ht="39.75" hidden="1" outlineLevel="1">
      <c r="A194" s="28" t="s">
        <v>80</v>
      </c>
      <c r="B194" s="9" t="s">
        <v>5</v>
      </c>
      <c r="C194" s="6" t="s">
        <v>44</v>
      </c>
      <c r="D194" s="11" t="s">
        <v>46</v>
      </c>
      <c r="E194" s="6" t="s">
        <v>81</v>
      </c>
      <c r="F194" s="27">
        <f t="shared" si="8"/>
        <v>0</v>
      </c>
      <c r="G194" s="58">
        <v>3779.1</v>
      </c>
      <c r="H194" s="55">
        <v>3779.1</v>
      </c>
    </row>
    <row r="195" spans="1:8" ht="27" hidden="1" outlineLevel="1">
      <c r="A195" s="28" t="s">
        <v>178</v>
      </c>
      <c r="B195" s="9" t="s">
        <v>5</v>
      </c>
      <c r="C195" s="6" t="s">
        <v>44</v>
      </c>
      <c r="D195" s="11" t="s">
        <v>46</v>
      </c>
      <c r="E195" s="29">
        <v>240</v>
      </c>
      <c r="F195" s="27">
        <f t="shared" si="8"/>
        <v>0</v>
      </c>
      <c r="G195" s="58">
        <v>1500</v>
      </c>
      <c r="H195" s="55">
        <v>1500</v>
      </c>
    </row>
    <row r="196" spans="1:8" ht="15" hidden="1" outlineLevel="1">
      <c r="A196" s="4" t="s">
        <v>30</v>
      </c>
      <c r="B196" s="9" t="s">
        <v>5</v>
      </c>
      <c r="C196" s="6" t="s">
        <v>44</v>
      </c>
      <c r="D196" s="11" t="s">
        <v>46</v>
      </c>
      <c r="E196" s="6" t="s">
        <v>31</v>
      </c>
      <c r="F196" s="27">
        <f t="shared" si="8"/>
        <v>0</v>
      </c>
      <c r="G196" s="58">
        <v>1387.6</v>
      </c>
      <c r="H196" s="55">
        <v>1387.6</v>
      </c>
    </row>
    <row r="197" spans="1:8" ht="15" hidden="1" outlineLevel="1">
      <c r="A197" s="30" t="s">
        <v>95</v>
      </c>
      <c r="B197" s="9" t="s">
        <v>5</v>
      </c>
      <c r="C197" s="6" t="s">
        <v>44</v>
      </c>
      <c r="D197" s="11" t="s">
        <v>46</v>
      </c>
      <c r="E197" s="6" t="s">
        <v>96</v>
      </c>
      <c r="F197" s="27">
        <f t="shared" si="8"/>
        <v>0</v>
      </c>
      <c r="G197" s="58">
        <v>112.4</v>
      </c>
      <c r="H197" s="55">
        <v>112.4</v>
      </c>
    </row>
    <row r="198" spans="1:8" ht="15" hidden="1" outlineLevel="1">
      <c r="A198" s="4" t="s">
        <v>97</v>
      </c>
      <c r="B198" s="9" t="s">
        <v>5</v>
      </c>
      <c r="C198" s="6" t="s">
        <v>44</v>
      </c>
      <c r="D198" s="11" t="s">
        <v>46</v>
      </c>
      <c r="E198" s="6" t="s">
        <v>98</v>
      </c>
      <c r="F198" s="27">
        <f t="shared" si="8"/>
        <v>0</v>
      </c>
      <c r="G198" s="58">
        <v>4</v>
      </c>
      <c r="H198" s="55">
        <v>4</v>
      </c>
    </row>
    <row r="199" spans="1:8" ht="15" hidden="1" outlineLevel="1">
      <c r="A199" s="4" t="s">
        <v>99</v>
      </c>
      <c r="B199" s="9" t="s">
        <v>5</v>
      </c>
      <c r="C199" s="6" t="s">
        <v>44</v>
      </c>
      <c r="D199" s="11" t="s">
        <v>46</v>
      </c>
      <c r="E199" s="6" t="s">
        <v>100</v>
      </c>
      <c r="F199" s="27">
        <f t="shared" si="8"/>
        <v>0</v>
      </c>
      <c r="G199" s="58">
        <v>1</v>
      </c>
      <c r="H199" s="55">
        <v>1</v>
      </c>
    </row>
    <row r="200" spans="1:8" ht="15" hidden="1" outlineLevel="1">
      <c r="A200" s="4" t="s">
        <v>105</v>
      </c>
      <c r="B200" s="9" t="s">
        <v>5</v>
      </c>
      <c r="C200" s="6" t="s">
        <v>44</v>
      </c>
      <c r="D200" s="11" t="s">
        <v>46</v>
      </c>
      <c r="E200" s="6" t="s">
        <v>102</v>
      </c>
      <c r="F200" s="27">
        <f t="shared" si="8"/>
        <v>0</v>
      </c>
      <c r="G200" s="58">
        <v>3</v>
      </c>
      <c r="H200" s="55">
        <v>3</v>
      </c>
    </row>
    <row r="201" spans="1:8" ht="39.75" hidden="1" outlineLevel="1">
      <c r="A201" s="43" t="s">
        <v>107</v>
      </c>
      <c r="B201" s="9" t="s">
        <v>5</v>
      </c>
      <c r="C201" s="6" t="s">
        <v>44</v>
      </c>
      <c r="D201" s="6" t="s">
        <v>108</v>
      </c>
      <c r="E201" s="6"/>
      <c r="F201" s="27">
        <f t="shared" si="8"/>
        <v>0</v>
      </c>
      <c r="G201" s="58">
        <v>3236.6</v>
      </c>
      <c r="H201" s="55">
        <v>3236.6</v>
      </c>
    </row>
    <row r="202" spans="1:8" ht="27" hidden="1" outlineLevel="1">
      <c r="A202" s="4" t="s">
        <v>92</v>
      </c>
      <c r="B202" s="9" t="s">
        <v>5</v>
      </c>
      <c r="C202" s="6" t="s">
        <v>44</v>
      </c>
      <c r="D202" s="6" t="s">
        <v>108</v>
      </c>
      <c r="E202" s="6" t="s">
        <v>77</v>
      </c>
      <c r="F202" s="27">
        <f t="shared" si="8"/>
        <v>0</v>
      </c>
      <c r="G202" s="58">
        <v>3016.1</v>
      </c>
      <c r="H202" s="55">
        <v>3016.1</v>
      </c>
    </row>
    <row r="203" spans="1:8" ht="27" hidden="1" outlineLevel="1">
      <c r="A203" s="4" t="s">
        <v>106</v>
      </c>
      <c r="B203" s="9" t="s">
        <v>5</v>
      </c>
      <c r="C203" s="6" t="s">
        <v>44</v>
      </c>
      <c r="D203" s="6" t="s">
        <v>108</v>
      </c>
      <c r="E203" s="6" t="s">
        <v>79</v>
      </c>
      <c r="F203" s="27">
        <f t="shared" si="8"/>
        <v>0</v>
      </c>
      <c r="G203" s="58">
        <v>2321.2</v>
      </c>
      <c r="H203" s="55">
        <v>2321.2</v>
      </c>
    </row>
    <row r="204" spans="1:8" ht="39.75" hidden="1" outlineLevel="1">
      <c r="A204" s="28" t="s">
        <v>80</v>
      </c>
      <c r="B204" s="9" t="s">
        <v>5</v>
      </c>
      <c r="C204" s="6" t="s">
        <v>44</v>
      </c>
      <c r="D204" s="6" t="s">
        <v>108</v>
      </c>
      <c r="E204" s="6" t="s">
        <v>81</v>
      </c>
      <c r="F204" s="27">
        <f t="shared" si="8"/>
        <v>0</v>
      </c>
      <c r="G204" s="58">
        <v>694.9</v>
      </c>
      <c r="H204" s="55">
        <v>694.9</v>
      </c>
    </row>
    <row r="205" spans="1:8" ht="15" hidden="1" outlineLevel="1">
      <c r="A205" s="4" t="s">
        <v>30</v>
      </c>
      <c r="B205" s="9" t="s">
        <v>5</v>
      </c>
      <c r="C205" s="6" t="s">
        <v>44</v>
      </c>
      <c r="D205" s="6" t="s">
        <v>108</v>
      </c>
      <c r="E205" s="6" t="s">
        <v>31</v>
      </c>
      <c r="F205" s="27">
        <f t="shared" si="8"/>
        <v>0</v>
      </c>
      <c r="G205" s="58">
        <v>220.5</v>
      </c>
      <c r="H205" s="55">
        <v>220.5</v>
      </c>
    </row>
    <row r="206" spans="1:8" ht="15" hidden="1" outlineLevel="1">
      <c r="A206" s="22" t="s">
        <v>109</v>
      </c>
      <c r="B206" s="10" t="s">
        <v>5</v>
      </c>
      <c r="C206" s="5" t="s">
        <v>110</v>
      </c>
      <c r="D206" s="5"/>
      <c r="E206" s="5"/>
      <c r="F206" s="27">
        <f t="shared" si="8"/>
        <v>0</v>
      </c>
      <c r="G206" s="59">
        <v>0</v>
      </c>
      <c r="H206" s="56">
        <v>0</v>
      </c>
    </row>
    <row r="207" spans="1:8" ht="15" hidden="1" outlineLevel="1">
      <c r="A207" s="4" t="s">
        <v>111</v>
      </c>
      <c r="B207" s="23">
        <v>982</v>
      </c>
      <c r="C207" s="6" t="s">
        <v>110</v>
      </c>
      <c r="D207" s="6" t="s">
        <v>112</v>
      </c>
      <c r="E207" s="6"/>
      <c r="F207" s="27">
        <f t="shared" si="8"/>
        <v>0</v>
      </c>
      <c r="G207" s="58">
        <v>0</v>
      </c>
      <c r="H207" s="55">
        <v>0</v>
      </c>
    </row>
    <row r="208" spans="1:8" ht="15" hidden="1" outlineLevel="1">
      <c r="A208" s="4" t="s">
        <v>113</v>
      </c>
      <c r="B208" s="23">
        <v>982</v>
      </c>
      <c r="C208" s="6" t="s">
        <v>110</v>
      </c>
      <c r="D208" s="6" t="s">
        <v>112</v>
      </c>
      <c r="E208" s="6" t="s">
        <v>114</v>
      </c>
      <c r="F208" s="27">
        <f t="shared" si="8"/>
        <v>0</v>
      </c>
      <c r="G208" s="58">
        <v>0</v>
      </c>
      <c r="H208" s="55">
        <v>0</v>
      </c>
    </row>
    <row r="209" spans="1:8" ht="15" collapsed="1">
      <c r="A209" s="22" t="s">
        <v>115</v>
      </c>
      <c r="B209" s="24">
        <v>982</v>
      </c>
      <c r="C209" s="5" t="s">
        <v>116</v>
      </c>
      <c r="D209" s="5"/>
      <c r="E209" s="5"/>
      <c r="F209" s="27">
        <f t="shared" si="8"/>
        <v>0</v>
      </c>
      <c r="G209" s="59">
        <v>12908.699999999999</v>
      </c>
      <c r="H209" s="56">
        <v>12908.699999999999</v>
      </c>
    </row>
    <row r="210" spans="1:8" ht="39.75" hidden="1" outlineLevel="1">
      <c r="A210" s="4" t="s">
        <v>117</v>
      </c>
      <c r="B210" s="6">
        <v>982</v>
      </c>
      <c r="C210" s="6" t="s">
        <v>116</v>
      </c>
      <c r="D210" s="6" t="s">
        <v>118</v>
      </c>
      <c r="E210" s="6"/>
      <c r="F210" s="27">
        <f t="shared" si="8"/>
        <v>0</v>
      </c>
      <c r="G210" s="58">
        <v>8.1</v>
      </c>
      <c r="H210" s="55">
        <v>8.1</v>
      </c>
    </row>
    <row r="211" spans="1:8" ht="15" hidden="1" outlineLevel="1">
      <c r="A211" s="4" t="s">
        <v>30</v>
      </c>
      <c r="B211" s="9" t="s">
        <v>5</v>
      </c>
      <c r="C211" s="6" t="s">
        <v>116</v>
      </c>
      <c r="D211" s="6" t="s">
        <v>118</v>
      </c>
      <c r="E211" s="6" t="s">
        <v>31</v>
      </c>
      <c r="F211" s="27">
        <f t="shared" si="8"/>
        <v>0</v>
      </c>
      <c r="G211" s="58">
        <v>8.1</v>
      </c>
      <c r="H211" s="55">
        <v>8.1</v>
      </c>
    </row>
    <row r="212" spans="1:8" ht="39.75" collapsed="1">
      <c r="A212" s="4" t="s">
        <v>119</v>
      </c>
      <c r="B212" s="9" t="s">
        <v>5</v>
      </c>
      <c r="C212" s="6" t="s">
        <v>116</v>
      </c>
      <c r="D212" s="6" t="s">
        <v>120</v>
      </c>
      <c r="E212" s="6"/>
      <c r="F212" s="27">
        <f t="shared" si="8"/>
        <v>0</v>
      </c>
      <c r="G212" s="58">
        <v>225.4</v>
      </c>
      <c r="H212" s="55">
        <v>225.4</v>
      </c>
    </row>
    <row r="213" spans="1:8" ht="27" hidden="1" outlineLevel="1">
      <c r="A213" s="28" t="s">
        <v>178</v>
      </c>
      <c r="B213" s="9" t="s">
        <v>5</v>
      </c>
      <c r="C213" s="6" t="s">
        <v>116</v>
      </c>
      <c r="D213" s="6" t="s">
        <v>120</v>
      </c>
      <c r="E213" s="6" t="s">
        <v>179</v>
      </c>
      <c r="F213" s="27">
        <f t="shared" si="8"/>
        <v>0</v>
      </c>
      <c r="G213" s="58">
        <v>224.9</v>
      </c>
      <c r="H213" s="55">
        <v>224.9</v>
      </c>
    </row>
    <row r="214" spans="1:8" ht="15" hidden="1" outlineLevel="1">
      <c r="A214" s="4" t="s">
        <v>30</v>
      </c>
      <c r="B214" s="9" t="s">
        <v>5</v>
      </c>
      <c r="C214" s="6" t="s">
        <v>116</v>
      </c>
      <c r="D214" s="6" t="s">
        <v>120</v>
      </c>
      <c r="E214" s="6" t="s">
        <v>31</v>
      </c>
      <c r="F214" s="27">
        <f t="shared" si="8"/>
        <v>0</v>
      </c>
      <c r="G214" s="58">
        <v>201.9</v>
      </c>
      <c r="H214" s="55">
        <v>201.9</v>
      </c>
    </row>
    <row r="215" spans="1:8" ht="15" hidden="1" outlineLevel="1">
      <c r="A215" s="30" t="s">
        <v>95</v>
      </c>
      <c r="B215" s="9" t="s">
        <v>5</v>
      </c>
      <c r="C215" s="6" t="s">
        <v>116</v>
      </c>
      <c r="D215" s="6" t="s">
        <v>120</v>
      </c>
      <c r="E215" s="6" t="s">
        <v>96</v>
      </c>
      <c r="F215" s="27">
        <f t="shared" si="8"/>
        <v>0</v>
      </c>
      <c r="G215" s="58">
        <v>23</v>
      </c>
      <c r="H215" s="55">
        <v>23</v>
      </c>
    </row>
    <row r="216" spans="1:8" ht="15" collapsed="1">
      <c r="A216" s="4" t="s">
        <v>97</v>
      </c>
      <c r="B216" s="9" t="s">
        <v>5</v>
      </c>
      <c r="C216" s="6" t="s">
        <v>116</v>
      </c>
      <c r="D216" s="6" t="s">
        <v>120</v>
      </c>
      <c r="E216" s="6" t="s">
        <v>98</v>
      </c>
      <c r="F216" s="27">
        <f t="shared" si="8"/>
        <v>0</v>
      </c>
      <c r="G216" s="58">
        <v>0.5</v>
      </c>
      <c r="H216" s="55">
        <v>0.5</v>
      </c>
    </row>
    <row r="217" spans="1:8" ht="15">
      <c r="A217" s="16" t="s">
        <v>121</v>
      </c>
      <c r="B217" s="9" t="s">
        <v>5</v>
      </c>
      <c r="C217" s="6" t="s">
        <v>116</v>
      </c>
      <c r="D217" s="6" t="s">
        <v>120</v>
      </c>
      <c r="E217" s="6" t="s">
        <v>122</v>
      </c>
      <c r="F217" s="27">
        <f t="shared" si="8"/>
        <v>-0.1</v>
      </c>
      <c r="G217" s="58">
        <f>0.3-0.1</f>
        <v>0.19999999999999998</v>
      </c>
      <c r="H217" s="55">
        <v>0.3</v>
      </c>
    </row>
    <row r="218" spans="1:8" ht="15" hidden="1" outlineLevel="1">
      <c r="A218" s="4" t="s">
        <v>99</v>
      </c>
      <c r="B218" s="9" t="s">
        <v>5</v>
      </c>
      <c r="C218" s="6" t="s">
        <v>116</v>
      </c>
      <c r="D218" s="6" t="s">
        <v>120</v>
      </c>
      <c r="E218" s="6" t="s">
        <v>100</v>
      </c>
      <c r="F218" s="27">
        <f t="shared" si="8"/>
        <v>0</v>
      </c>
      <c r="G218" s="58">
        <v>0.1</v>
      </c>
      <c r="H218" s="55">
        <v>0.1</v>
      </c>
    </row>
    <row r="219" spans="1:8" ht="15" collapsed="1">
      <c r="A219" s="4" t="s">
        <v>105</v>
      </c>
      <c r="B219" s="9" t="s">
        <v>5</v>
      </c>
      <c r="C219" s="6" t="s">
        <v>116</v>
      </c>
      <c r="D219" s="6" t="s">
        <v>120</v>
      </c>
      <c r="E219" s="6" t="s">
        <v>102</v>
      </c>
      <c r="F219" s="27">
        <f t="shared" si="8"/>
        <v>0.1</v>
      </c>
      <c r="G219" s="58">
        <f>0.1+0.1</f>
        <v>0.2</v>
      </c>
      <c r="H219" s="55">
        <v>0.1</v>
      </c>
    </row>
    <row r="220" spans="1:8" ht="39.75">
      <c r="A220" s="4" t="s">
        <v>123</v>
      </c>
      <c r="B220" s="9" t="s">
        <v>5</v>
      </c>
      <c r="C220" s="6" t="s">
        <v>116</v>
      </c>
      <c r="D220" s="6" t="s">
        <v>124</v>
      </c>
      <c r="E220" s="5"/>
      <c r="F220" s="48">
        <f t="shared" si="8"/>
        <v>0</v>
      </c>
      <c r="G220" s="58">
        <v>12675.199999999999</v>
      </c>
      <c r="H220" s="55">
        <v>12675.199999999999</v>
      </c>
    </row>
    <row r="221" spans="1:8" ht="15" hidden="1" outlineLevel="1">
      <c r="A221" s="4" t="s">
        <v>47</v>
      </c>
      <c r="B221" s="9" t="s">
        <v>5</v>
      </c>
      <c r="C221" s="6" t="s">
        <v>116</v>
      </c>
      <c r="D221" s="6" t="s">
        <v>124</v>
      </c>
      <c r="E221" s="6" t="s">
        <v>48</v>
      </c>
      <c r="F221" s="48">
        <f t="shared" si="8"/>
        <v>0</v>
      </c>
      <c r="G221" s="58">
        <v>11626.3</v>
      </c>
      <c r="H221" s="55">
        <v>11626.3</v>
      </c>
    </row>
    <row r="222" spans="1:8" ht="15" hidden="1" outlineLevel="1">
      <c r="A222" s="4" t="s">
        <v>49</v>
      </c>
      <c r="B222" s="9" t="s">
        <v>5</v>
      </c>
      <c r="C222" s="6" t="s">
        <v>116</v>
      </c>
      <c r="D222" s="6" t="s">
        <v>124</v>
      </c>
      <c r="E222" s="6" t="s">
        <v>50</v>
      </c>
      <c r="F222" s="48">
        <f t="shared" si="8"/>
        <v>0</v>
      </c>
      <c r="G222" s="58">
        <v>8929.6</v>
      </c>
      <c r="H222" s="55">
        <v>8929.6</v>
      </c>
    </row>
    <row r="223" spans="1:8" ht="27" hidden="1" outlineLevel="1">
      <c r="A223" s="4" t="s">
        <v>51</v>
      </c>
      <c r="B223" s="9" t="s">
        <v>5</v>
      </c>
      <c r="C223" s="6" t="s">
        <v>116</v>
      </c>
      <c r="D223" s="6" t="s">
        <v>124</v>
      </c>
      <c r="E223" s="6" t="s">
        <v>52</v>
      </c>
      <c r="F223" s="48">
        <f t="shared" si="8"/>
        <v>0</v>
      </c>
      <c r="G223" s="58">
        <v>2696.7</v>
      </c>
      <c r="H223" s="55">
        <v>2696.7</v>
      </c>
    </row>
    <row r="224" spans="1:8" ht="27" collapsed="1">
      <c r="A224" s="28" t="s">
        <v>178</v>
      </c>
      <c r="B224" s="9" t="s">
        <v>5</v>
      </c>
      <c r="C224" s="6" t="s">
        <v>116</v>
      </c>
      <c r="D224" s="6" t="s">
        <v>124</v>
      </c>
      <c r="E224" s="6" t="s">
        <v>179</v>
      </c>
      <c r="F224" s="48">
        <f aca="true" t="shared" si="9" ref="F224:F279">G224-H224</f>
        <v>-7.5</v>
      </c>
      <c r="G224" s="58">
        <v>1040.9</v>
      </c>
      <c r="H224" s="55">
        <v>1048.4</v>
      </c>
    </row>
    <row r="225" spans="1:8" ht="15">
      <c r="A225" s="4" t="s">
        <v>30</v>
      </c>
      <c r="B225" s="9" t="s">
        <v>5</v>
      </c>
      <c r="C225" s="6" t="s">
        <v>116</v>
      </c>
      <c r="D225" s="6" t="s">
        <v>124</v>
      </c>
      <c r="E225" s="6" t="s">
        <v>31</v>
      </c>
      <c r="F225" s="48">
        <f t="shared" si="9"/>
        <v>-7.5</v>
      </c>
      <c r="G225" s="58">
        <v>900.5</v>
      </c>
      <c r="H225" s="55">
        <v>908</v>
      </c>
    </row>
    <row r="226" spans="1:8" ht="15" hidden="1" outlineLevel="1">
      <c r="A226" s="30" t="s">
        <v>95</v>
      </c>
      <c r="B226" s="9" t="s">
        <v>5</v>
      </c>
      <c r="C226" s="6" t="s">
        <v>116</v>
      </c>
      <c r="D226" s="6" t="s">
        <v>124</v>
      </c>
      <c r="E226" s="6" t="s">
        <v>96</v>
      </c>
      <c r="F226" s="48">
        <f t="shared" si="9"/>
        <v>0</v>
      </c>
      <c r="G226" s="58">
        <v>140.4</v>
      </c>
      <c r="H226" s="55">
        <v>140.4</v>
      </c>
    </row>
    <row r="227" spans="1:8" ht="15" collapsed="1">
      <c r="A227" s="4" t="s">
        <v>97</v>
      </c>
      <c r="B227" s="9" t="s">
        <v>5</v>
      </c>
      <c r="C227" s="6" t="s">
        <v>116</v>
      </c>
      <c r="D227" s="6" t="s">
        <v>124</v>
      </c>
      <c r="E227" s="6" t="s">
        <v>98</v>
      </c>
      <c r="F227" s="48">
        <f t="shared" si="9"/>
        <v>7.5</v>
      </c>
      <c r="G227" s="58">
        <v>8</v>
      </c>
      <c r="H227" s="55">
        <v>0.5</v>
      </c>
    </row>
    <row r="228" spans="1:8" ht="15">
      <c r="A228" s="4" t="s">
        <v>99</v>
      </c>
      <c r="B228" s="9" t="s">
        <v>5</v>
      </c>
      <c r="C228" s="6" t="s">
        <v>116</v>
      </c>
      <c r="D228" s="6" t="s">
        <v>124</v>
      </c>
      <c r="E228" s="6" t="s">
        <v>100</v>
      </c>
      <c r="F228" s="48">
        <f t="shared" si="9"/>
        <v>6.5</v>
      </c>
      <c r="G228" s="58">
        <v>6.7</v>
      </c>
      <c r="H228" s="55">
        <v>0.2</v>
      </c>
    </row>
    <row r="229" spans="1:8" ht="15">
      <c r="A229" s="4" t="s">
        <v>105</v>
      </c>
      <c r="B229" s="9" t="s">
        <v>5</v>
      </c>
      <c r="C229" s="6" t="s">
        <v>116</v>
      </c>
      <c r="D229" s="6" t="s">
        <v>124</v>
      </c>
      <c r="E229" s="6" t="s">
        <v>102</v>
      </c>
      <c r="F229" s="48">
        <f t="shared" si="9"/>
        <v>1</v>
      </c>
      <c r="G229" s="58">
        <v>1.3</v>
      </c>
      <c r="H229" s="55">
        <v>0.3</v>
      </c>
    </row>
    <row r="230" spans="1:8" ht="27" hidden="1" outlineLevel="1" collapsed="1">
      <c r="A230" s="8" t="s">
        <v>126</v>
      </c>
      <c r="B230" s="10" t="s">
        <v>5</v>
      </c>
      <c r="C230" s="5" t="s">
        <v>127</v>
      </c>
      <c r="D230" s="5"/>
      <c r="E230" s="5"/>
      <c r="F230" s="27">
        <f t="shared" si="9"/>
        <v>0</v>
      </c>
      <c r="G230" s="59">
        <v>139.3</v>
      </c>
      <c r="H230" s="56">
        <v>139.3</v>
      </c>
    </row>
    <row r="231" spans="1:8" ht="27" hidden="1" outlineLevel="1">
      <c r="A231" s="22" t="s">
        <v>128</v>
      </c>
      <c r="B231" s="10" t="s">
        <v>5</v>
      </c>
      <c r="C231" s="5" t="s">
        <v>129</v>
      </c>
      <c r="D231" s="5"/>
      <c r="E231" s="5"/>
      <c r="F231" s="27">
        <f t="shared" si="9"/>
        <v>0</v>
      </c>
      <c r="G231" s="59">
        <v>139.3</v>
      </c>
      <c r="H231" s="56">
        <v>139.3</v>
      </c>
    </row>
    <row r="232" spans="1:8" ht="53.25" hidden="1" outlineLevel="1">
      <c r="A232" s="21" t="s">
        <v>130</v>
      </c>
      <c r="B232" s="9" t="s">
        <v>5</v>
      </c>
      <c r="C232" s="6" t="s">
        <v>129</v>
      </c>
      <c r="D232" s="6" t="s">
        <v>131</v>
      </c>
      <c r="E232" s="5"/>
      <c r="F232" s="27">
        <f t="shared" si="9"/>
        <v>0</v>
      </c>
      <c r="G232" s="58">
        <v>139.3</v>
      </c>
      <c r="H232" s="55">
        <v>139.3</v>
      </c>
    </row>
    <row r="233" spans="1:8" ht="15" hidden="1" outlineLevel="1">
      <c r="A233" s="4" t="s">
        <v>30</v>
      </c>
      <c r="B233" s="9" t="s">
        <v>5</v>
      </c>
      <c r="C233" s="6" t="s">
        <v>129</v>
      </c>
      <c r="D233" s="6" t="s">
        <v>131</v>
      </c>
      <c r="E233" s="6" t="s">
        <v>31</v>
      </c>
      <c r="F233" s="48">
        <f t="shared" si="9"/>
        <v>0</v>
      </c>
      <c r="G233" s="58">
        <v>139.3</v>
      </c>
      <c r="H233" s="55">
        <v>139.3</v>
      </c>
    </row>
    <row r="234" spans="1:8" ht="15" hidden="1" outlineLevel="1">
      <c r="A234" s="8" t="s">
        <v>53</v>
      </c>
      <c r="B234" s="10" t="s">
        <v>5</v>
      </c>
      <c r="C234" s="5" t="s">
        <v>54</v>
      </c>
      <c r="D234" s="5"/>
      <c r="E234" s="5"/>
      <c r="F234" s="48">
        <f t="shared" si="9"/>
        <v>0</v>
      </c>
      <c r="G234" s="59">
        <v>2300</v>
      </c>
      <c r="H234" s="56">
        <v>2300</v>
      </c>
    </row>
    <row r="235" spans="1:8" ht="15" hidden="1" outlineLevel="1">
      <c r="A235" s="22" t="s">
        <v>55</v>
      </c>
      <c r="B235" s="10" t="s">
        <v>5</v>
      </c>
      <c r="C235" s="5" t="s">
        <v>56</v>
      </c>
      <c r="D235" s="5"/>
      <c r="E235" s="5"/>
      <c r="F235" s="48">
        <f t="shared" si="9"/>
        <v>0</v>
      </c>
      <c r="G235" s="59">
        <v>2300</v>
      </c>
      <c r="H235" s="56">
        <v>2300</v>
      </c>
    </row>
    <row r="236" spans="1:8" ht="39.75" hidden="1" outlineLevel="1">
      <c r="A236" s="21" t="s">
        <v>57</v>
      </c>
      <c r="B236" s="9" t="s">
        <v>58</v>
      </c>
      <c r="C236" s="6" t="s">
        <v>59</v>
      </c>
      <c r="D236" s="6" t="s">
        <v>60</v>
      </c>
      <c r="E236" s="6"/>
      <c r="F236" s="48">
        <f t="shared" si="9"/>
        <v>0</v>
      </c>
      <c r="G236" s="58">
        <v>2300</v>
      </c>
      <c r="H236" s="55">
        <v>2300</v>
      </c>
    </row>
    <row r="237" spans="1:8" ht="15" hidden="1" outlineLevel="1">
      <c r="A237" s="4" t="s">
        <v>47</v>
      </c>
      <c r="B237" s="9" t="s">
        <v>5</v>
      </c>
      <c r="C237" s="6" t="s">
        <v>56</v>
      </c>
      <c r="D237" s="6" t="s">
        <v>60</v>
      </c>
      <c r="E237" s="6" t="s">
        <v>48</v>
      </c>
      <c r="F237" s="48">
        <f t="shared" si="9"/>
        <v>0</v>
      </c>
      <c r="G237" s="58">
        <v>2194.7</v>
      </c>
      <c r="H237" s="55">
        <v>2194.7</v>
      </c>
    </row>
    <row r="238" spans="1:8" ht="15" hidden="1" outlineLevel="1">
      <c r="A238" s="4" t="s">
        <v>49</v>
      </c>
      <c r="B238" s="9" t="s">
        <v>5</v>
      </c>
      <c r="C238" s="6" t="s">
        <v>56</v>
      </c>
      <c r="D238" s="6" t="s">
        <v>60</v>
      </c>
      <c r="E238" s="6" t="s">
        <v>50</v>
      </c>
      <c r="F238" s="27">
        <f t="shared" si="9"/>
        <v>0</v>
      </c>
      <c r="G238" s="58">
        <v>1685.7</v>
      </c>
      <c r="H238" s="55">
        <v>1685.7</v>
      </c>
    </row>
    <row r="239" spans="1:8" ht="27" hidden="1" outlineLevel="1">
      <c r="A239" s="4" t="s">
        <v>51</v>
      </c>
      <c r="B239" s="9" t="s">
        <v>5</v>
      </c>
      <c r="C239" s="6" t="s">
        <v>56</v>
      </c>
      <c r="D239" s="6" t="s">
        <v>60</v>
      </c>
      <c r="E239" s="6" t="s">
        <v>52</v>
      </c>
      <c r="F239" s="27">
        <f t="shared" si="9"/>
        <v>0</v>
      </c>
      <c r="G239" s="58">
        <v>509</v>
      </c>
      <c r="H239" s="55">
        <v>509</v>
      </c>
    </row>
    <row r="240" spans="1:8" ht="15" hidden="1" outlineLevel="1">
      <c r="A240" s="4" t="s">
        <v>30</v>
      </c>
      <c r="B240" s="9" t="s">
        <v>5</v>
      </c>
      <c r="C240" s="6" t="s">
        <v>56</v>
      </c>
      <c r="D240" s="6" t="s">
        <v>60</v>
      </c>
      <c r="E240" s="6" t="s">
        <v>31</v>
      </c>
      <c r="F240" s="27">
        <f t="shared" si="9"/>
        <v>0</v>
      </c>
      <c r="G240" s="58">
        <v>105.3</v>
      </c>
      <c r="H240" s="55">
        <v>105.3</v>
      </c>
    </row>
    <row r="241" spans="1:8" ht="15" collapsed="1">
      <c r="A241" s="8" t="s">
        <v>25</v>
      </c>
      <c r="B241" s="10" t="s">
        <v>5</v>
      </c>
      <c r="C241" s="5" t="s">
        <v>26</v>
      </c>
      <c r="D241" s="5"/>
      <c r="E241" s="5"/>
      <c r="F241" s="27">
        <f t="shared" si="9"/>
        <v>-300</v>
      </c>
      <c r="G241" s="59">
        <v>29300</v>
      </c>
      <c r="H241" s="56">
        <v>29600</v>
      </c>
    </row>
    <row r="242" spans="1:8" ht="15">
      <c r="A242" s="8" t="s">
        <v>27</v>
      </c>
      <c r="B242" s="10" t="s">
        <v>5</v>
      </c>
      <c r="C242" s="5" t="s">
        <v>28</v>
      </c>
      <c r="D242" s="5"/>
      <c r="E242" s="5"/>
      <c r="F242" s="27">
        <f t="shared" si="9"/>
        <v>-300</v>
      </c>
      <c r="G242" s="59">
        <v>29300</v>
      </c>
      <c r="H242" s="56">
        <v>29600</v>
      </c>
    </row>
    <row r="243" spans="1:8" ht="39.75">
      <c r="A243" s="21" t="s">
        <v>181</v>
      </c>
      <c r="B243" s="9" t="s">
        <v>5</v>
      </c>
      <c r="C243" s="6" t="s">
        <v>28</v>
      </c>
      <c r="D243" s="6" t="s">
        <v>29</v>
      </c>
      <c r="E243" s="6"/>
      <c r="F243" s="48">
        <f t="shared" si="9"/>
        <v>-300</v>
      </c>
      <c r="G243" s="58">
        <v>29000</v>
      </c>
      <c r="H243" s="55">
        <f>29600-300</f>
        <v>29300</v>
      </c>
    </row>
    <row r="244" spans="1:8" ht="27">
      <c r="A244" s="21" t="s">
        <v>182</v>
      </c>
      <c r="B244" s="9" t="s">
        <v>5</v>
      </c>
      <c r="C244" s="6" t="s">
        <v>28</v>
      </c>
      <c r="D244" s="6" t="s">
        <v>40</v>
      </c>
      <c r="E244" s="6"/>
      <c r="F244" s="48">
        <f t="shared" si="9"/>
        <v>4200</v>
      </c>
      <c r="G244" s="58">
        <v>23900</v>
      </c>
      <c r="H244" s="55">
        <v>19700</v>
      </c>
    </row>
    <row r="245" spans="1:8" ht="15">
      <c r="A245" s="4" t="s">
        <v>30</v>
      </c>
      <c r="B245" s="9" t="s">
        <v>5</v>
      </c>
      <c r="C245" s="6" t="s">
        <v>28</v>
      </c>
      <c r="D245" s="6" t="s">
        <v>40</v>
      </c>
      <c r="E245" s="6" t="s">
        <v>31</v>
      </c>
      <c r="F245" s="48">
        <f t="shared" si="9"/>
        <v>4200</v>
      </c>
      <c r="G245" s="58">
        <v>23900</v>
      </c>
      <c r="H245" s="55">
        <v>19700</v>
      </c>
    </row>
    <row r="246" spans="1:8" ht="27" hidden="1" outlineLevel="1">
      <c r="A246" s="21" t="s">
        <v>183</v>
      </c>
      <c r="B246" s="9" t="s">
        <v>5</v>
      </c>
      <c r="C246" s="6" t="s">
        <v>28</v>
      </c>
      <c r="D246" s="6" t="s">
        <v>132</v>
      </c>
      <c r="E246" s="6"/>
      <c r="F246" s="27">
        <f t="shared" si="9"/>
        <v>0</v>
      </c>
      <c r="G246" s="58">
        <v>4600</v>
      </c>
      <c r="H246" s="55">
        <v>4600</v>
      </c>
    </row>
    <row r="247" spans="1:8" ht="15" hidden="1" outlineLevel="1">
      <c r="A247" s="4" t="s">
        <v>30</v>
      </c>
      <c r="B247" s="11">
        <v>982</v>
      </c>
      <c r="C247" s="11" t="s">
        <v>28</v>
      </c>
      <c r="D247" s="6" t="s">
        <v>132</v>
      </c>
      <c r="E247" s="6">
        <v>244</v>
      </c>
      <c r="F247" s="27">
        <f t="shared" si="9"/>
        <v>0</v>
      </c>
      <c r="G247" s="58">
        <v>4600</v>
      </c>
      <c r="H247" s="55">
        <v>4600</v>
      </c>
    </row>
    <row r="248" spans="1:8" ht="26.25" collapsed="1">
      <c r="A248" s="34" t="s">
        <v>184</v>
      </c>
      <c r="B248" s="11">
        <v>982</v>
      </c>
      <c r="C248" s="11" t="s">
        <v>28</v>
      </c>
      <c r="D248" s="6" t="s">
        <v>133</v>
      </c>
      <c r="E248" s="6"/>
      <c r="F248" s="48">
        <f t="shared" si="9"/>
        <v>-4500</v>
      </c>
      <c r="G248" s="58">
        <v>500</v>
      </c>
      <c r="H248" s="55">
        <v>5000</v>
      </c>
    </row>
    <row r="249" spans="1:8" ht="15">
      <c r="A249" s="4" t="s">
        <v>30</v>
      </c>
      <c r="B249" s="11">
        <v>982</v>
      </c>
      <c r="C249" s="11" t="s">
        <v>28</v>
      </c>
      <c r="D249" s="6" t="s">
        <v>133</v>
      </c>
      <c r="E249" s="6">
        <v>244</v>
      </c>
      <c r="F249" s="48">
        <f t="shared" si="9"/>
        <v>-4500</v>
      </c>
      <c r="G249" s="58">
        <v>500</v>
      </c>
      <c r="H249" s="55">
        <v>5000</v>
      </c>
    </row>
    <row r="250" spans="1:8" ht="27" hidden="1" outlineLevel="1">
      <c r="A250" s="21" t="s">
        <v>185</v>
      </c>
      <c r="B250" s="11">
        <v>982</v>
      </c>
      <c r="C250" s="49" t="s">
        <v>28</v>
      </c>
      <c r="D250" s="49" t="s">
        <v>65</v>
      </c>
      <c r="E250" s="6"/>
      <c r="F250" s="27">
        <f t="shared" si="9"/>
        <v>0</v>
      </c>
      <c r="G250" s="58">
        <v>300</v>
      </c>
      <c r="H250" s="55">
        <v>300</v>
      </c>
    </row>
    <row r="251" spans="1:8" ht="15" hidden="1" outlineLevel="1">
      <c r="A251" s="4" t="s">
        <v>30</v>
      </c>
      <c r="B251" s="11">
        <v>982</v>
      </c>
      <c r="C251" s="50" t="s">
        <v>28</v>
      </c>
      <c r="D251" s="49" t="s">
        <v>65</v>
      </c>
      <c r="E251" s="6">
        <v>244</v>
      </c>
      <c r="F251" s="27">
        <f t="shared" si="9"/>
        <v>0</v>
      </c>
      <c r="G251" s="58">
        <v>300</v>
      </c>
      <c r="H251" s="55">
        <v>300</v>
      </c>
    </row>
    <row r="252" spans="1:8" ht="15" hidden="1" outlineLevel="1">
      <c r="A252" s="33" t="s">
        <v>134</v>
      </c>
      <c r="B252" s="35">
        <v>982</v>
      </c>
      <c r="C252" s="5" t="s">
        <v>135</v>
      </c>
      <c r="D252" s="35"/>
      <c r="E252" s="26"/>
      <c r="F252" s="27">
        <f t="shared" si="9"/>
        <v>0</v>
      </c>
      <c r="G252" s="59">
        <v>50</v>
      </c>
      <c r="H252" s="56">
        <v>50</v>
      </c>
    </row>
    <row r="253" spans="1:8" ht="15" hidden="1" outlineLevel="1">
      <c r="A253" s="33" t="s">
        <v>136</v>
      </c>
      <c r="B253" s="10" t="s">
        <v>5</v>
      </c>
      <c r="C253" s="5" t="s">
        <v>137</v>
      </c>
      <c r="D253" s="35"/>
      <c r="E253" s="26"/>
      <c r="F253" s="27">
        <f t="shared" si="9"/>
        <v>0</v>
      </c>
      <c r="G253" s="59">
        <v>50</v>
      </c>
      <c r="H253" s="56">
        <v>50</v>
      </c>
    </row>
    <row r="254" spans="1:8" ht="26.25" hidden="1" outlineLevel="1">
      <c r="A254" s="36" t="s">
        <v>186</v>
      </c>
      <c r="B254" s="9" t="s">
        <v>5</v>
      </c>
      <c r="C254" s="6" t="s">
        <v>137</v>
      </c>
      <c r="D254" s="6" t="s">
        <v>146</v>
      </c>
      <c r="E254" s="37"/>
      <c r="F254" s="27">
        <f t="shared" si="9"/>
        <v>0</v>
      </c>
      <c r="G254" s="58">
        <v>50</v>
      </c>
      <c r="H254" s="55">
        <v>50</v>
      </c>
    </row>
    <row r="255" spans="1:8" ht="15" hidden="1" outlineLevel="1">
      <c r="A255" s="4" t="s">
        <v>30</v>
      </c>
      <c r="B255" s="9" t="s">
        <v>5</v>
      </c>
      <c r="C255" s="6" t="s">
        <v>137</v>
      </c>
      <c r="D255" s="6" t="s">
        <v>146</v>
      </c>
      <c r="E255" s="6" t="s">
        <v>31</v>
      </c>
      <c r="F255" s="27">
        <f t="shared" si="9"/>
        <v>0</v>
      </c>
      <c r="G255" s="58">
        <v>50</v>
      </c>
      <c r="H255" s="55">
        <v>50</v>
      </c>
    </row>
    <row r="256" spans="1:8" ht="15" hidden="1" outlineLevel="1">
      <c r="A256" s="33" t="s">
        <v>138</v>
      </c>
      <c r="B256" s="35">
        <v>982</v>
      </c>
      <c r="C256" s="5" t="s">
        <v>139</v>
      </c>
      <c r="D256" s="35"/>
      <c r="E256" s="26"/>
      <c r="F256" s="48">
        <f t="shared" si="9"/>
        <v>0</v>
      </c>
      <c r="G256" s="59">
        <v>393.2</v>
      </c>
      <c r="H256" s="56">
        <v>393.2</v>
      </c>
    </row>
    <row r="257" spans="1:8" ht="26.25" hidden="1" outlineLevel="1">
      <c r="A257" s="33" t="s">
        <v>140</v>
      </c>
      <c r="B257" s="10" t="s">
        <v>5</v>
      </c>
      <c r="C257" s="5" t="s">
        <v>141</v>
      </c>
      <c r="D257" s="35"/>
      <c r="E257" s="26"/>
      <c r="F257" s="48">
        <f t="shared" si="9"/>
        <v>0</v>
      </c>
      <c r="G257" s="59">
        <v>50</v>
      </c>
      <c r="H257" s="56">
        <v>50</v>
      </c>
    </row>
    <row r="258" spans="1:8" ht="26.25" hidden="1" outlineLevel="1">
      <c r="A258" s="36" t="s">
        <v>142</v>
      </c>
      <c r="B258" s="9" t="s">
        <v>5</v>
      </c>
      <c r="C258" s="6" t="s">
        <v>141</v>
      </c>
      <c r="D258" s="6" t="s">
        <v>143</v>
      </c>
      <c r="E258" s="37"/>
      <c r="F258" s="27">
        <f t="shared" si="9"/>
        <v>0</v>
      </c>
      <c r="G258" s="58">
        <v>50</v>
      </c>
      <c r="H258" s="55">
        <v>50</v>
      </c>
    </row>
    <row r="259" spans="1:8" ht="15" hidden="1" outlineLevel="1">
      <c r="A259" s="4" t="s">
        <v>30</v>
      </c>
      <c r="B259" s="9" t="s">
        <v>5</v>
      </c>
      <c r="C259" s="6" t="s">
        <v>141</v>
      </c>
      <c r="D259" s="6" t="s">
        <v>143</v>
      </c>
      <c r="E259" s="6" t="s">
        <v>31</v>
      </c>
      <c r="F259" s="27">
        <f t="shared" si="9"/>
        <v>0</v>
      </c>
      <c r="G259" s="58">
        <v>50</v>
      </c>
      <c r="H259" s="55">
        <v>50</v>
      </c>
    </row>
    <row r="260" spans="1:8" ht="15" hidden="1" outlineLevel="1">
      <c r="A260" s="22" t="s">
        <v>144</v>
      </c>
      <c r="B260" s="10" t="s">
        <v>5</v>
      </c>
      <c r="C260" s="5" t="s">
        <v>145</v>
      </c>
      <c r="D260" s="35"/>
      <c r="E260" s="5"/>
      <c r="F260" s="27">
        <f t="shared" si="9"/>
        <v>0</v>
      </c>
      <c r="G260" s="59">
        <v>343.2</v>
      </c>
      <c r="H260" s="56">
        <v>343.2</v>
      </c>
    </row>
    <row r="261" spans="1:8" ht="26.25" hidden="1" outlineLevel="1">
      <c r="A261" s="36" t="s">
        <v>187</v>
      </c>
      <c r="B261" s="9" t="s">
        <v>5</v>
      </c>
      <c r="C261" s="6" t="s">
        <v>145</v>
      </c>
      <c r="D261" s="6" t="s">
        <v>188</v>
      </c>
      <c r="E261" s="11"/>
      <c r="F261" s="27">
        <f t="shared" si="9"/>
        <v>0</v>
      </c>
      <c r="G261" s="58">
        <v>343.2</v>
      </c>
      <c r="H261" s="55">
        <v>343.2</v>
      </c>
    </row>
    <row r="262" spans="1:8" ht="15" hidden="1" outlineLevel="1">
      <c r="A262" s="4" t="s">
        <v>30</v>
      </c>
      <c r="B262" s="9" t="s">
        <v>5</v>
      </c>
      <c r="C262" s="6" t="s">
        <v>145</v>
      </c>
      <c r="D262" s="6" t="s">
        <v>188</v>
      </c>
      <c r="E262" s="6">
        <v>244</v>
      </c>
      <c r="F262" s="27">
        <f t="shared" si="9"/>
        <v>0</v>
      </c>
      <c r="G262" s="58">
        <v>343.2</v>
      </c>
      <c r="H262" s="55">
        <v>343.2</v>
      </c>
    </row>
    <row r="263" spans="1:8" ht="15" collapsed="1">
      <c r="A263" s="8" t="s">
        <v>61</v>
      </c>
      <c r="B263" s="24">
        <v>982</v>
      </c>
      <c r="C263" s="5" t="s">
        <v>62</v>
      </c>
      <c r="D263" s="5"/>
      <c r="E263" s="5"/>
      <c r="F263" s="27">
        <f t="shared" si="9"/>
        <v>300</v>
      </c>
      <c r="G263" s="59">
        <v>3291.5</v>
      </c>
      <c r="H263" s="56">
        <v>2991.5</v>
      </c>
    </row>
    <row r="264" spans="1:8" ht="15">
      <c r="A264" s="22" t="s">
        <v>63</v>
      </c>
      <c r="B264" s="24">
        <v>982</v>
      </c>
      <c r="C264" s="5" t="s">
        <v>64</v>
      </c>
      <c r="D264" s="5"/>
      <c r="E264" s="5"/>
      <c r="F264" s="27">
        <f t="shared" si="9"/>
        <v>300</v>
      </c>
      <c r="G264" s="59">
        <v>3291.5</v>
      </c>
      <c r="H264" s="56">
        <v>2991.5</v>
      </c>
    </row>
    <row r="265" spans="1:8" ht="27">
      <c r="A265" s="21" t="s">
        <v>189</v>
      </c>
      <c r="B265" s="9" t="s">
        <v>5</v>
      </c>
      <c r="C265" s="6" t="s">
        <v>64</v>
      </c>
      <c r="D265" s="6" t="s">
        <v>190</v>
      </c>
      <c r="E265" s="6"/>
      <c r="F265" s="48">
        <f t="shared" si="9"/>
        <v>300</v>
      </c>
      <c r="G265" s="58">
        <v>3291.5</v>
      </c>
      <c r="H265" s="55">
        <v>2991.5</v>
      </c>
    </row>
    <row r="266" spans="1:8" ht="15">
      <c r="A266" s="4" t="s">
        <v>30</v>
      </c>
      <c r="B266" s="9" t="s">
        <v>5</v>
      </c>
      <c r="C266" s="6" t="s">
        <v>64</v>
      </c>
      <c r="D266" s="6" t="s">
        <v>190</v>
      </c>
      <c r="E266" s="6">
        <v>244</v>
      </c>
      <c r="F266" s="48">
        <f t="shared" si="9"/>
        <v>300</v>
      </c>
      <c r="G266" s="58">
        <v>3291.5</v>
      </c>
      <c r="H266" s="55">
        <v>2991.5</v>
      </c>
    </row>
    <row r="267" spans="1:8" ht="15" hidden="1" outlineLevel="1">
      <c r="A267" s="8" t="s">
        <v>148</v>
      </c>
      <c r="B267" s="10" t="s">
        <v>5</v>
      </c>
      <c r="C267" s="5" t="s">
        <v>149</v>
      </c>
      <c r="D267" s="5"/>
      <c r="E267" s="5"/>
      <c r="F267" s="27">
        <f t="shared" si="9"/>
        <v>0</v>
      </c>
      <c r="G267" s="59">
        <v>13528.5</v>
      </c>
      <c r="H267" s="56">
        <v>13528.5</v>
      </c>
    </row>
    <row r="268" spans="1:8" ht="15" hidden="1" outlineLevel="1">
      <c r="A268" s="22" t="s">
        <v>160</v>
      </c>
      <c r="B268" s="10" t="s">
        <v>5</v>
      </c>
      <c r="C268" s="5" t="s">
        <v>161</v>
      </c>
      <c r="D268" s="5"/>
      <c r="E268" s="5"/>
      <c r="F268" s="27">
        <f t="shared" si="9"/>
        <v>0</v>
      </c>
      <c r="G268" s="59">
        <v>13528.5</v>
      </c>
      <c r="H268" s="56">
        <v>13528.5</v>
      </c>
    </row>
    <row r="269" spans="1:8" ht="39.75" hidden="1" outlineLevel="1">
      <c r="A269" s="21" t="s">
        <v>166</v>
      </c>
      <c r="B269" s="23">
        <v>982</v>
      </c>
      <c r="C269" s="6" t="s">
        <v>161</v>
      </c>
      <c r="D269" s="6" t="s">
        <v>167</v>
      </c>
      <c r="E269" s="6"/>
      <c r="F269" s="48">
        <f t="shared" si="9"/>
        <v>0</v>
      </c>
      <c r="G269" s="58">
        <v>13528.5</v>
      </c>
      <c r="H269" s="55">
        <v>13528.5</v>
      </c>
    </row>
    <row r="270" spans="1:8" ht="27" hidden="1" outlineLevel="1">
      <c r="A270" s="4" t="s">
        <v>168</v>
      </c>
      <c r="B270" s="23">
        <v>982</v>
      </c>
      <c r="C270" s="6" t="s">
        <v>161</v>
      </c>
      <c r="D270" s="6" t="s">
        <v>167</v>
      </c>
      <c r="E270" s="6" t="s">
        <v>169</v>
      </c>
      <c r="F270" s="48">
        <f t="shared" si="9"/>
        <v>0</v>
      </c>
      <c r="G270" s="58">
        <v>13528.5</v>
      </c>
      <c r="H270" s="55">
        <v>13528.5</v>
      </c>
    </row>
    <row r="271" spans="1:8" ht="15" hidden="1" outlineLevel="1">
      <c r="A271" s="8" t="s">
        <v>66</v>
      </c>
      <c r="B271" s="24">
        <v>982</v>
      </c>
      <c r="C271" s="44" t="s">
        <v>67</v>
      </c>
      <c r="D271" s="44"/>
      <c r="E271" s="44"/>
      <c r="F271" s="27">
        <f t="shared" si="9"/>
        <v>0</v>
      </c>
      <c r="G271" s="59">
        <v>628</v>
      </c>
      <c r="H271" s="56">
        <v>628</v>
      </c>
    </row>
    <row r="272" spans="1:8" ht="15" hidden="1" outlineLevel="1">
      <c r="A272" s="45" t="s">
        <v>68</v>
      </c>
      <c r="B272" s="24">
        <v>982</v>
      </c>
      <c r="C272" s="44" t="s">
        <v>69</v>
      </c>
      <c r="D272" s="44"/>
      <c r="E272" s="44"/>
      <c r="F272" s="27">
        <f t="shared" si="9"/>
        <v>0</v>
      </c>
      <c r="G272" s="59">
        <v>628</v>
      </c>
      <c r="H272" s="56">
        <v>628</v>
      </c>
    </row>
    <row r="273" spans="1:8" ht="39.75" hidden="1" outlineLevel="1">
      <c r="A273" s="21" t="s">
        <v>191</v>
      </c>
      <c r="B273" s="23">
        <v>982</v>
      </c>
      <c r="C273" s="6" t="s">
        <v>69</v>
      </c>
      <c r="D273" s="6" t="s">
        <v>147</v>
      </c>
      <c r="E273" s="46"/>
      <c r="F273" s="48">
        <f t="shared" si="9"/>
        <v>0</v>
      </c>
      <c r="G273" s="58">
        <v>628</v>
      </c>
      <c r="H273" s="55">
        <v>628</v>
      </c>
    </row>
    <row r="274" spans="1:8" ht="15" hidden="1" outlineLevel="1">
      <c r="A274" s="4" t="s">
        <v>30</v>
      </c>
      <c r="B274" s="9" t="s">
        <v>5</v>
      </c>
      <c r="C274" s="6" t="s">
        <v>69</v>
      </c>
      <c r="D274" s="6" t="s">
        <v>147</v>
      </c>
      <c r="E274" s="6">
        <v>244</v>
      </c>
      <c r="F274" s="48">
        <f t="shared" si="9"/>
        <v>0</v>
      </c>
      <c r="G274" s="58">
        <v>628</v>
      </c>
      <c r="H274" s="55">
        <v>628</v>
      </c>
    </row>
    <row r="275" spans="1:8" ht="15" hidden="1" outlineLevel="1">
      <c r="A275" s="22" t="s">
        <v>170</v>
      </c>
      <c r="B275" s="10" t="s">
        <v>5</v>
      </c>
      <c r="C275" s="5" t="s">
        <v>171</v>
      </c>
      <c r="D275" s="5"/>
      <c r="E275" s="5"/>
      <c r="F275" s="48">
        <f t="shared" si="9"/>
        <v>0</v>
      </c>
      <c r="G275" s="59">
        <v>600</v>
      </c>
      <c r="H275" s="56">
        <v>600</v>
      </c>
    </row>
    <row r="276" spans="1:8" ht="15" hidden="1" outlineLevel="1">
      <c r="A276" s="22" t="s">
        <v>172</v>
      </c>
      <c r="B276" s="10" t="s">
        <v>5</v>
      </c>
      <c r="C276" s="5" t="s">
        <v>173</v>
      </c>
      <c r="D276" s="5"/>
      <c r="E276" s="5"/>
      <c r="F276" s="48">
        <f t="shared" si="9"/>
        <v>0</v>
      </c>
      <c r="G276" s="59">
        <v>600</v>
      </c>
      <c r="H276" s="56">
        <v>600</v>
      </c>
    </row>
    <row r="277" spans="1:8" ht="39.75" hidden="1" outlineLevel="1">
      <c r="A277" s="21" t="s">
        <v>174</v>
      </c>
      <c r="B277" s="9" t="s">
        <v>5</v>
      </c>
      <c r="C277" s="6" t="s">
        <v>173</v>
      </c>
      <c r="D277" s="6" t="s">
        <v>175</v>
      </c>
      <c r="E277" s="5"/>
      <c r="F277" s="48">
        <f t="shared" si="9"/>
        <v>0</v>
      </c>
      <c r="G277" s="58">
        <v>600</v>
      </c>
      <c r="H277" s="55">
        <v>600</v>
      </c>
    </row>
    <row r="278" spans="1:8" ht="15" hidden="1" outlineLevel="1">
      <c r="A278" s="4" t="s">
        <v>30</v>
      </c>
      <c r="B278" s="9" t="s">
        <v>5</v>
      </c>
      <c r="C278" s="6" t="s">
        <v>173</v>
      </c>
      <c r="D278" s="6" t="s">
        <v>175</v>
      </c>
      <c r="E278" s="6">
        <v>244</v>
      </c>
      <c r="F278" s="48">
        <f t="shared" si="9"/>
        <v>0</v>
      </c>
      <c r="G278" s="58">
        <v>600</v>
      </c>
      <c r="H278" s="55">
        <v>600</v>
      </c>
    </row>
    <row r="279" spans="1:8" ht="15" collapsed="1">
      <c r="A279" s="12" t="s">
        <v>0</v>
      </c>
      <c r="B279" s="11"/>
      <c r="C279" s="47"/>
      <c r="D279" s="5"/>
      <c r="E279" s="5"/>
      <c r="F279" s="27">
        <f t="shared" si="9"/>
        <v>0</v>
      </c>
      <c r="G279" s="59">
        <v>96904.9</v>
      </c>
      <c r="H279" s="56">
        <v>96904.9</v>
      </c>
    </row>
  </sheetData>
  <sheetProtection/>
  <mergeCells count="39">
    <mergeCell ref="F158:F159"/>
    <mergeCell ref="H141:H142"/>
    <mergeCell ref="G158:G159"/>
    <mergeCell ref="H158:H159"/>
    <mergeCell ref="D154:F154"/>
    <mergeCell ref="A155:F155"/>
    <mergeCell ref="A156:F156"/>
    <mergeCell ref="A158:A159"/>
    <mergeCell ref="B158:B159"/>
    <mergeCell ref="C158:C159"/>
    <mergeCell ref="D158:D159"/>
    <mergeCell ref="E158:E159"/>
    <mergeCell ref="D1:F1"/>
    <mergeCell ref="A2:F2"/>
    <mergeCell ref="A3:F3"/>
    <mergeCell ref="A5:E5"/>
    <mergeCell ref="A7:A8"/>
    <mergeCell ref="B149:E149"/>
    <mergeCell ref="B150:E150"/>
    <mergeCell ref="B151:E151"/>
    <mergeCell ref="A152:E152"/>
    <mergeCell ref="B7:B8"/>
    <mergeCell ref="C7:C8"/>
    <mergeCell ref="D7:D8"/>
    <mergeCell ref="E7:E8"/>
    <mergeCell ref="B143:E143"/>
    <mergeCell ref="B144:E144"/>
    <mergeCell ref="B145:E145"/>
    <mergeCell ref="B146:E146"/>
    <mergeCell ref="B147:E147"/>
    <mergeCell ref="B148:E148"/>
    <mergeCell ref="G7:G8"/>
    <mergeCell ref="H7:H8"/>
    <mergeCell ref="A141:A142"/>
    <mergeCell ref="F141:F142"/>
    <mergeCell ref="B141:E142"/>
    <mergeCell ref="A139:F139"/>
    <mergeCell ref="G141:G142"/>
    <mergeCell ref="F7:F8"/>
  </mergeCells>
  <printOptions/>
  <pageMargins left="0.2362204724409449" right="0.2362204724409449" top="0.31496062992125984" bottom="0.35433070866141736" header="0.31496062992125984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Пользователь Windows</cp:lastModifiedBy>
  <cp:lastPrinted>2022-06-15T09:28:15Z</cp:lastPrinted>
  <dcterms:created xsi:type="dcterms:W3CDTF">2004-01-09T12:13:45Z</dcterms:created>
  <dcterms:modified xsi:type="dcterms:W3CDTF">2022-06-15T09:29:01Z</dcterms:modified>
  <cp:category/>
  <cp:version/>
  <cp:contentType/>
  <cp:contentStatus/>
</cp:coreProperties>
</file>