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\Экономист\Отчеты ТЕКУЩИЕ\Отчеты 2026\"/>
    </mc:Choice>
  </mc:AlternateContent>
  <xr:revisionPtr revIDLastSave="0" documentId="13_ncr:1_{54050EAA-4CF0-4D5D-938B-0A6ABE990D9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доходы" sheetId="5" r:id="rId1"/>
    <sheet name="расходы" sheetId="10" r:id="rId2"/>
    <sheet name="источники" sheetId="6" r:id="rId3"/>
    <sheet name="Отчет о служащих МС, МА" sheetId="11" r:id="rId4"/>
    <sheet name="Отчет о служащих АСЭР" sheetId="12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0" l="1"/>
  <c r="C15" i="10"/>
  <c r="E14" i="10"/>
  <c r="E13" i="10"/>
  <c r="E12" i="10"/>
  <c r="E11" i="10"/>
  <c r="E10" i="10"/>
  <c r="E9" i="10"/>
  <c r="E8" i="10"/>
  <c r="E7" i="10"/>
  <c r="E6" i="10"/>
  <c r="B13" i="5"/>
  <c r="B7" i="6" s="1"/>
  <c r="C13" i="5"/>
  <c r="D11" i="5"/>
  <c r="D8" i="5"/>
  <c r="D7" i="5"/>
  <c r="D6" i="5"/>
  <c r="E15" i="10" l="1"/>
  <c r="D13" i="5"/>
  <c r="C7" i="6"/>
  <c r="D12" i="5"/>
  <c r="C8" i="6"/>
  <c r="B8" i="6"/>
  <c r="D8" i="6" l="1"/>
  <c r="C6" i="6"/>
  <c r="C9" i="6" s="1"/>
  <c r="B6" i="6"/>
  <c r="B9" i="6" s="1"/>
  <c r="D7" i="6" l="1"/>
  <c r="D23" i="11" l="1"/>
  <c r="C23" i="11"/>
  <c r="B23" i="11"/>
  <c r="A23" i="11"/>
</calcChain>
</file>

<file path=xl/sharedStrings.xml><?xml version="1.0" encoding="utf-8"?>
<sst xmlns="http://schemas.openxmlformats.org/spreadsheetml/2006/main" count="88" uniqueCount="69">
  <si>
    <t>Источники доходов</t>
  </si>
  <si>
    <t>Наименование статей</t>
  </si>
  <si>
    <t>Код раздела и подраздела</t>
  </si>
  <si>
    <t>0100</t>
  </si>
  <si>
    <t>0300</t>
  </si>
  <si>
    <t>0500</t>
  </si>
  <si>
    <t>0700</t>
  </si>
  <si>
    <t>0800</t>
  </si>
  <si>
    <t>1000</t>
  </si>
  <si>
    <t xml:space="preserve">ИТОГО РАСХОДОВ </t>
  </si>
  <si>
    <t>Наименование</t>
  </si>
  <si>
    <t xml:space="preserve">Увеличение остатков средств бюджета </t>
  </si>
  <si>
    <t>Уменьшение остатков средств бюджета</t>
  </si>
  <si>
    <t>Доходы от оказания платных услуг и компенсации затрат государства</t>
  </si>
  <si>
    <t>ОБЩЕГОСУДАРСТВЕННЫЕ ВОПРОСЫ</t>
  </si>
  <si>
    <t>НАЦИОНАЛЬНАЯ БЕЗОПАСНОСТЬ И ПРАВООХРАНИТЕЛЬНАЯ ДЕЯТЕЛЬНОСТЬ</t>
  </si>
  <si>
    <t>ЖИЛИЩНО-КОММУНАЛЬНОЕ ХОЗЯЙСТВО</t>
  </si>
  <si>
    <t>ОБРАЗОВАНИЕ</t>
  </si>
  <si>
    <t>СОЦИАЛЬНАЯ ПОЛИТИКА</t>
  </si>
  <si>
    <t>ИТОГО:</t>
  </si>
  <si>
    <t>%</t>
  </si>
  <si>
    <t>исполнения</t>
  </si>
  <si>
    <t>Сумма, тыс. руб.</t>
  </si>
  <si>
    <t>Итого за год, тыс.руб.</t>
  </si>
  <si>
    <t>Итого источников финансирования  дефицита бюджета</t>
  </si>
  <si>
    <t>КУЛЬТУРА, КИНЕМАТОГРАФИЯ</t>
  </si>
  <si>
    <t>ФИЗИЧЕСКАЯ КУЛЬТУРА И СПОРТ</t>
  </si>
  <si>
    <t>СРЕДСТВА МАССОВОЙ ИНФОРМАЦИИ</t>
  </si>
  <si>
    <t>1200</t>
  </si>
  <si>
    <t>1100</t>
  </si>
  <si>
    <t>% исполнения</t>
  </si>
  <si>
    <t>муниципальное образование муниципальный округ Владимирский округ</t>
  </si>
  <si>
    <t>Штрафы, санкции, возмещение ущерба</t>
  </si>
  <si>
    <t>НАЦИОНАЛЬНАЯ ЭКОНОМИКА</t>
  </si>
  <si>
    <t>0400</t>
  </si>
  <si>
    <t>Отчет о содержании муниципальных служащих</t>
  </si>
  <si>
    <t xml:space="preserve">муниципального образования </t>
  </si>
  <si>
    <t>муниципальный округ Владимирский округ</t>
  </si>
  <si>
    <t xml:space="preserve">       численность, чел.</t>
  </si>
  <si>
    <t>денежное содержание, тыс. руб.</t>
  </si>
  <si>
    <t>по штатному</t>
  </si>
  <si>
    <t>замещено</t>
  </si>
  <si>
    <t>запланировано</t>
  </si>
  <si>
    <t>использовано</t>
  </si>
  <si>
    <t>расписанию</t>
  </si>
  <si>
    <t>фактически</t>
  </si>
  <si>
    <t>на год</t>
  </si>
  <si>
    <t>Муниципальный Совет</t>
  </si>
  <si>
    <t>Местная Администрация</t>
  </si>
  <si>
    <t>Итого по МО</t>
  </si>
  <si>
    <t>Лабутина М.М.</t>
  </si>
  <si>
    <t>СПб МУ АСЭР</t>
  </si>
  <si>
    <t xml:space="preserve"> </t>
  </si>
  <si>
    <t>Налог на доходы физических лиц</t>
  </si>
  <si>
    <t>Безвозмездные поступления, дотации</t>
  </si>
  <si>
    <t>Изменение остатков средств на счетах по учету средств бюджета</t>
  </si>
  <si>
    <t>Безвозмездные поступления, субвенции на исполнение органами местного самоуправления в Санкт-Петербурге отдельных государственных полномочий по организации и осуществлению деятельности по опеке и попечительству.</t>
  </si>
  <si>
    <t>Отчет о содержании сотрудников казенного учреждения</t>
  </si>
  <si>
    <t>Зам.главы МА</t>
  </si>
  <si>
    <t>Безвозмездные поступления, субсидии</t>
  </si>
  <si>
    <t>Невыясненные поступления</t>
  </si>
  <si>
    <t>Исполнение бюджета по доходам за 3 месяца 2026 года</t>
  </si>
  <si>
    <t>Исполнено за 3 месяца 2026 г.</t>
  </si>
  <si>
    <t xml:space="preserve"> Источники финансирования дефицита бюджета за 3 месяца 2026 года</t>
  </si>
  <si>
    <t>Исполнено за 3 мес. 2026 г.</t>
  </si>
  <si>
    <t>Исполнение бюджета по расходам за 3 месяца 2026 года</t>
  </si>
  <si>
    <t>Исполнено за 3 мес.2026 г.</t>
  </si>
  <si>
    <t>за 3 месяца 2026 года</t>
  </si>
  <si>
    <t xml:space="preserve">                         за 3 месяца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</si>
</sst>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6" fillId="0" borderId="0"/>
    <xf numFmtId="0" fontId="17" fillId="0" borderId="0"/>
  </cellStyleXfs>
  <cellXfs count="88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2" fillId="2" borderId="0" xfId="0" applyFont="1" applyFill="1"/>
    <xf numFmtId="0" fontId="9" fillId="0" borderId="1" xfId="0" applyFont="1" applyBorder="1" applyAlignment="1">
      <alignment wrapText="1"/>
    </xf>
    <xf numFmtId="0" fontId="6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/>
    </xf>
    <xf numFmtId="0" fontId="11" fillId="0" borderId="0" xfId="1" applyFont="1"/>
    <xf numFmtId="0" fontId="10" fillId="0" borderId="0" xfId="1"/>
    <xf numFmtId="0" fontId="12" fillId="0" borderId="4" xfId="1" applyFont="1" applyBorder="1" applyAlignment="1">
      <alignment horizontal="left"/>
    </xf>
    <xf numFmtId="0" fontId="12" fillId="0" borderId="5" xfId="1" applyFont="1" applyBorder="1"/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0" fillId="0" borderId="4" xfId="1" applyBorder="1"/>
    <xf numFmtId="0" fontId="10" fillId="0" borderId="10" xfId="1" applyBorder="1"/>
    <xf numFmtId="0" fontId="10" fillId="0" borderId="5" xfId="1" applyBorder="1"/>
    <xf numFmtId="0" fontId="13" fillId="0" borderId="6" xfId="1" applyFont="1" applyBorder="1"/>
    <xf numFmtId="0" fontId="13" fillId="0" borderId="11" xfId="1" applyFont="1" applyBorder="1"/>
    <xf numFmtId="0" fontId="10" fillId="0" borderId="11" xfId="1" applyBorder="1"/>
    <xf numFmtId="0" fontId="10" fillId="0" borderId="7" xfId="1" applyBorder="1"/>
    <xf numFmtId="0" fontId="10" fillId="0" borderId="8" xfId="1" applyBorder="1"/>
    <xf numFmtId="164" fontId="10" fillId="0" borderId="8" xfId="1" applyNumberFormat="1" applyBorder="1"/>
    <xf numFmtId="0" fontId="10" fillId="0" borderId="9" xfId="1" applyBorder="1" applyAlignment="1">
      <alignment horizontal="center"/>
    </xf>
    <xf numFmtId="0" fontId="10" fillId="0" borderId="4" xfId="1" applyBorder="1" applyAlignment="1">
      <alignment horizontal="center"/>
    </xf>
    <xf numFmtId="0" fontId="10" fillId="0" borderId="10" xfId="1" applyBorder="1" applyAlignment="1">
      <alignment horizontal="center"/>
    </xf>
    <xf numFmtId="0" fontId="13" fillId="0" borderId="6" xfId="1" applyFont="1" applyBorder="1" applyAlignment="1">
      <alignment horizontal="left"/>
    </xf>
    <xf numFmtId="0" fontId="13" fillId="0" borderId="11" xfId="1" applyFont="1" applyBorder="1" applyAlignment="1">
      <alignment horizontal="center"/>
    </xf>
    <xf numFmtId="0" fontId="10" fillId="0" borderId="8" xfId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0" fillId="0" borderId="0" xfId="1" applyBorder="1" applyAlignment="1">
      <alignment horizontal="center"/>
    </xf>
    <xf numFmtId="0" fontId="15" fillId="0" borderId="0" xfId="1" applyFont="1" applyBorder="1"/>
    <xf numFmtId="0" fontId="14" fillId="0" borderId="6" xfId="1" applyFont="1" applyBorder="1"/>
    <xf numFmtId="165" fontId="10" fillId="0" borderId="9" xfId="1" applyNumberFormat="1" applyBorder="1" applyAlignment="1">
      <alignment horizontal="center"/>
    </xf>
    <xf numFmtId="165" fontId="10" fillId="0" borderId="11" xfId="1" applyNumberFormat="1" applyBorder="1" applyAlignment="1">
      <alignment horizontal="center"/>
    </xf>
    <xf numFmtId="165" fontId="10" fillId="0" borderId="7" xfId="1" applyNumberFormat="1" applyBorder="1" applyAlignment="1">
      <alignment horizontal="center"/>
    </xf>
    <xf numFmtId="165" fontId="10" fillId="0" borderId="8" xfId="1" applyNumberFormat="1" applyBorder="1" applyAlignment="1">
      <alignment horizontal="center"/>
    </xf>
    <xf numFmtId="165" fontId="10" fillId="0" borderId="8" xfId="1" applyNumberFormat="1" applyBorder="1"/>
    <xf numFmtId="165" fontId="10" fillId="0" borderId="9" xfId="1" applyNumberFormat="1" applyFill="1" applyBorder="1" applyAlignment="1">
      <alignment horizontal="center"/>
    </xf>
    <xf numFmtId="165" fontId="10" fillId="0" borderId="10" xfId="1" applyNumberFormat="1" applyBorder="1" applyAlignment="1">
      <alignment horizontal="center"/>
    </xf>
    <xf numFmtId="165" fontId="10" fillId="0" borderId="5" xfId="1" applyNumberFormat="1" applyBorder="1" applyAlignment="1">
      <alignment horizontal="center"/>
    </xf>
    <xf numFmtId="165" fontId="9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10" fillId="0" borderId="0" xfId="1" applyFont="1"/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/>
    <xf numFmtId="49" fontId="16" fillId="0" borderId="1" xfId="0" applyNumberFormat="1" applyFont="1" applyBorder="1"/>
    <xf numFmtId="165" fontId="16" fillId="2" borderId="1" xfId="0" applyNumberFormat="1" applyFont="1" applyFill="1" applyBorder="1" applyAlignment="1">
      <alignment wrapText="1"/>
    </xf>
    <xf numFmtId="165" fontId="17" fillId="0" borderId="9" xfId="3" applyNumberFormat="1" applyBorder="1" applyAlignment="1">
      <alignment horizontal="center"/>
    </xf>
    <xf numFmtId="165" fontId="6" fillId="0" borderId="9" xfId="2" applyNumberFormat="1" applyBorder="1" applyAlignment="1">
      <alignment horizontal="center"/>
    </xf>
    <xf numFmtId="0" fontId="16" fillId="0" borderId="1" xfId="0" applyFont="1" applyBorder="1" applyAlignment="1">
      <alignment wrapText="1"/>
    </xf>
    <xf numFmtId="165" fontId="16" fillId="0" borderId="1" xfId="0" applyNumberFormat="1" applyFont="1" applyBorder="1"/>
    <xf numFmtId="165" fontId="16" fillId="0" borderId="1" xfId="0" applyNumberFormat="1" applyFont="1" applyBorder="1" applyAlignment="1">
      <alignment wrapText="1"/>
    </xf>
    <xf numFmtId="165" fontId="16" fillId="2" borderId="1" xfId="0" applyNumberFormat="1" applyFont="1" applyFill="1" applyBorder="1"/>
    <xf numFmtId="165" fontId="16" fillId="2" borderId="1" xfId="0" applyNumberFormat="1" applyFont="1" applyFill="1" applyBorder="1" applyAlignment="1">
      <alignment horizontal="right"/>
    </xf>
    <xf numFmtId="165" fontId="18" fillId="0" borderId="1" xfId="0" applyNumberFormat="1" applyFont="1" applyBorder="1"/>
    <xf numFmtId="165" fontId="18" fillId="0" borderId="0" xfId="0" applyNumberFormat="1" applyFont="1"/>
    <xf numFmtId="165" fontId="16" fillId="0" borderId="0" xfId="0" applyNumberFormat="1" applyFont="1"/>
    <xf numFmtId="0" fontId="6" fillId="0" borderId="0" xfId="1" applyFont="1"/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6" fillId="0" borderId="12" xfId="0" applyNumberFormat="1" applyFont="1" applyFill="1" applyBorder="1"/>
    <xf numFmtId="0" fontId="16" fillId="0" borderId="12" xfId="0" applyFont="1" applyFill="1" applyBorder="1" applyAlignment="1">
      <alignment wrapText="1"/>
    </xf>
    <xf numFmtId="165" fontId="18" fillId="0" borderId="12" xfId="0" applyNumberFormat="1" applyFont="1" applyFill="1" applyBorder="1"/>
    <xf numFmtId="0" fontId="0" fillId="0" borderId="1" xfId="0" applyBorder="1"/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zoomScaleNormal="100" workbookViewId="0">
      <selection activeCell="C6" sqref="C6:C12"/>
    </sheetView>
  </sheetViews>
  <sheetFormatPr defaultRowHeight="12.75" x14ac:dyDescent="0.2"/>
  <cols>
    <col min="1" max="1" width="58.28515625" customWidth="1"/>
    <col min="2" max="2" width="11.5703125" customWidth="1"/>
    <col min="3" max="3" width="12.42578125" customWidth="1"/>
    <col min="4" max="4" width="10.5703125" customWidth="1"/>
  </cols>
  <sheetData>
    <row r="1" spans="1:4" x14ac:dyDescent="0.2">
      <c r="A1" s="72" t="s">
        <v>61</v>
      </c>
      <c r="B1" s="72"/>
      <c r="C1" s="72"/>
      <c r="D1" s="72"/>
    </row>
    <row r="2" spans="1:4" x14ac:dyDescent="0.2">
      <c r="A2" s="72" t="s">
        <v>31</v>
      </c>
      <c r="B2" s="72"/>
      <c r="C2" s="72"/>
      <c r="D2" s="72"/>
    </row>
    <row r="3" spans="1:4" ht="14.25" customHeight="1" x14ac:dyDescent="0.2">
      <c r="A3" s="73"/>
      <c r="B3" s="73"/>
      <c r="C3" s="73"/>
    </row>
    <row r="4" spans="1:4" ht="17.25" customHeight="1" x14ac:dyDescent="0.2">
      <c r="A4" s="74" t="s">
        <v>0</v>
      </c>
      <c r="B4" s="71" t="s">
        <v>23</v>
      </c>
      <c r="C4" s="71" t="s">
        <v>62</v>
      </c>
      <c r="D4" s="71" t="s">
        <v>30</v>
      </c>
    </row>
    <row r="5" spans="1:4" ht="12" customHeight="1" x14ac:dyDescent="0.2">
      <c r="A5" s="75"/>
      <c r="B5" s="71"/>
      <c r="C5" s="71"/>
      <c r="D5" s="71"/>
    </row>
    <row r="6" spans="1:4" ht="18" customHeight="1" x14ac:dyDescent="0.2">
      <c r="A6" s="62" t="s">
        <v>53</v>
      </c>
      <c r="B6" s="63">
        <v>25243</v>
      </c>
      <c r="C6" s="67">
        <v>5190.3999999999996</v>
      </c>
      <c r="D6" s="63">
        <f t="shared" ref="D6:D13" si="0">C6/B6*100</f>
        <v>20.56173988828586</v>
      </c>
    </row>
    <row r="7" spans="1:4" ht="32.25" customHeight="1" x14ac:dyDescent="0.2">
      <c r="A7" s="62" t="s">
        <v>13</v>
      </c>
      <c r="B7" s="63">
        <v>322</v>
      </c>
      <c r="C7" s="67">
        <v>245.7</v>
      </c>
      <c r="D7" s="63">
        <f t="shared" si="0"/>
        <v>76.304347826086953</v>
      </c>
    </row>
    <row r="8" spans="1:4" ht="32.25" customHeight="1" x14ac:dyDescent="0.2">
      <c r="A8" s="62" t="s">
        <v>32</v>
      </c>
      <c r="B8" s="63">
        <v>78.7</v>
      </c>
      <c r="C8" s="67">
        <v>4</v>
      </c>
      <c r="D8" s="63">
        <f>C8/B8*100</f>
        <v>5.082592121982211</v>
      </c>
    </row>
    <row r="9" spans="1:4" ht="26.25" customHeight="1" x14ac:dyDescent="0.2">
      <c r="A9" s="85" t="s">
        <v>60</v>
      </c>
      <c r="B9" s="84">
        <v>0</v>
      </c>
      <c r="C9" s="86">
        <v>69</v>
      </c>
      <c r="D9" s="87"/>
    </row>
    <row r="10" spans="1:4" ht="26.25" customHeight="1" x14ac:dyDescent="0.2">
      <c r="A10" s="62" t="s">
        <v>59</v>
      </c>
      <c r="B10" s="63">
        <v>107991.1</v>
      </c>
      <c r="C10" s="67">
        <v>0</v>
      </c>
      <c r="D10" s="63">
        <v>0</v>
      </c>
    </row>
    <row r="11" spans="1:4" ht="21.75" customHeight="1" x14ac:dyDescent="0.2">
      <c r="A11" s="62" t="s">
        <v>54</v>
      </c>
      <c r="B11" s="63">
        <v>68755.100000000006</v>
      </c>
      <c r="C11" s="68">
        <v>17188.8</v>
      </c>
      <c r="D11" s="63">
        <f t="shared" si="0"/>
        <v>25.000036360939038</v>
      </c>
    </row>
    <row r="12" spans="1:4" ht="36.75" customHeight="1" x14ac:dyDescent="0.2">
      <c r="A12" s="62" t="s">
        <v>56</v>
      </c>
      <c r="B12" s="63">
        <v>36221.199999999997</v>
      </c>
      <c r="C12" s="67">
        <v>9105</v>
      </c>
      <c r="D12" s="63">
        <f t="shared" si="0"/>
        <v>25.137212461210563</v>
      </c>
    </row>
    <row r="13" spans="1:4" ht="27" customHeight="1" x14ac:dyDescent="0.2">
      <c r="A13" s="57" t="s">
        <v>19</v>
      </c>
      <c r="B13" s="64">
        <f>SUM(B6:B12)</f>
        <v>238611.10000000003</v>
      </c>
      <c r="C13" s="64">
        <f>SUM(C6:C12)</f>
        <v>31802.899999999998</v>
      </c>
      <c r="D13" s="63">
        <f t="shared" si="0"/>
        <v>13.328340550795831</v>
      </c>
    </row>
  </sheetData>
  <mergeCells count="7">
    <mergeCell ref="D4:D5"/>
    <mergeCell ref="A1:D1"/>
    <mergeCell ref="A2:D2"/>
    <mergeCell ref="A3:C3"/>
    <mergeCell ref="A4:A5"/>
    <mergeCell ref="B4:B5"/>
    <mergeCell ref="C4:C5"/>
  </mergeCells>
  <phoneticPr fontId="3" type="noConversion"/>
  <pageMargins left="0.27" right="0.26" top="0.23" bottom="0.26" header="0.21" footer="0.2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D9" sqref="D9"/>
    </sheetView>
  </sheetViews>
  <sheetFormatPr defaultRowHeight="12.75" x14ac:dyDescent="0.2"/>
  <cols>
    <col min="1" max="1" width="50.42578125" customWidth="1"/>
    <col min="2" max="2" width="11.7109375" style="2" customWidth="1"/>
    <col min="3" max="3" width="10.42578125" style="3" customWidth="1"/>
    <col min="4" max="4" width="11.42578125" customWidth="1"/>
    <col min="5" max="5" width="9.28515625" customWidth="1"/>
  </cols>
  <sheetData>
    <row r="1" spans="1:5" ht="20.25" customHeight="1" x14ac:dyDescent="0.2">
      <c r="A1" s="72" t="s">
        <v>65</v>
      </c>
      <c r="B1" s="72"/>
      <c r="C1" s="72"/>
      <c r="D1" s="72"/>
      <c r="E1" s="72"/>
    </row>
    <row r="2" spans="1:5" ht="17.25" customHeight="1" x14ac:dyDescent="0.2">
      <c r="A2" s="72" t="s">
        <v>31</v>
      </c>
      <c r="B2" s="72"/>
      <c r="C2" s="72"/>
      <c r="D2" s="72"/>
      <c r="E2" s="72"/>
    </row>
    <row r="3" spans="1:5" x14ac:dyDescent="0.2">
      <c r="A3" s="78"/>
      <c r="B3" s="78"/>
      <c r="C3" s="78"/>
    </row>
    <row r="4" spans="1:5" s="6" customFormat="1" ht="11.25" customHeight="1" x14ac:dyDescent="0.2">
      <c r="A4" s="79" t="s">
        <v>1</v>
      </c>
      <c r="B4" s="80" t="s">
        <v>2</v>
      </c>
      <c r="C4" s="80" t="s">
        <v>22</v>
      </c>
      <c r="D4" s="76" t="s">
        <v>66</v>
      </c>
      <c r="E4" s="76" t="s">
        <v>30</v>
      </c>
    </row>
    <row r="5" spans="1:5" s="6" customFormat="1" ht="24" customHeight="1" x14ac:dyDescent="0.2">
      <c r="A5" s="79"/>
      <c r="B5" s="80"/>
      <c r="C5" s="80"/>
      <c r="D5" s="77"/>
      <c r="E5" s="77"/>
    </row>
    <row r="6" spans="1:5" s="1" customFormat="1" ht="22.5" customHeight="1" x14ac:dyDescent="0.2">
      <c r="A6" s="54" t="s">
        <v>14</v>
      </c>
      <c r="B6" s="55" t="s">
        <v>3</v>
      </c>
      <c r="C6" s="59">
        <v>73744.600000000006</v>
      </c>
      <c r="D6" s="59">
        <v>12183</v>
      </c>
      <c r="E6" s="59">
        <f>D6/C6%</f>
        <v>16.52053167282757</v>
      </c>
    </row>
    <row r="7" spans="1:5" s="1" customFormat="1" ht="27.75" customHeight="1" x14ac:dyDescent="0.2">
      <c r="A7" s="56" t="s">
        <v>15</v>
      </c>
      <c r="B7" s="55" t="s">
        <v>4</v>
      </c>
      <c r="C7" s="65">
        <v>200</v>
      </c>
      <c r="D7" s="65">
        <v>0</v>
      </c>
      <c r="E7" s="59">
        <f t="shared" ref="E7:E15" si="0">D7/C7%</f>
        <v>0</v>
      </c>
    </row>
    <row r="8" spans="1:5" s="1" customFormat="1" ht="21" customHeight="1" x14ac:dyDescent="0.2">
      <c r="A8" s="56" t="s">
        <v>33</v>
      </c>
      <c r="B8" s="55" t="s">
        <v>34</v>
      </c>
      <c r="C8" s="65">
        <v>2000</v>
      </c>
      <c r="D8" s="65">
        <v>161.9</v>
      </c>
      <c r="E8" s="59">
        <f t="shared" si="0"/>
        <v>8.0950000000000006</v>
      </c>
    </row>
    <row r="9" spans="1:5" s="7" customFormat="1" ht="19.7" customHeight="1" x14ac:dyDescent="0.2">
      <c r="A9" s="56" t="s">
        <v>16</v>
      </c>
      <c r="B9" s="55" t="s">
        <v>5</v>
      </c>
      <c r="C9" s="65">
        <v>125591.1</v>
      </c>
      <c r="D9" s="65">
        <v>436.5</v>
      </c>
      <c r="E9" s="59">
        <f t="shared" si="0"/>
        <v>0.3475564749412976</v>
      </c>
    </row>
    <row r="10" spans="1:5" s="1" customFormat="1" ht="17.25" customHeight="1" x14ac:dyDescent="0.2">
      <c r="A10" s="56" t="s">
        <v>17</v>
      </c>
      <c r="B10" s="55" t="s">
        <v>6</v>
      </c>
      <c r="C10" s="65">
        <v>638.79999999999995</v>
      </c>
      <c r="D10" s="66">
        <v>0</v>
      </c>
      <c r="E10" s="59">
        <f>D10/C10%</f>
        <v>0</v>
      </c>
    </row>
    <row r="11" spans="1:5" s="1" customFormat="1" ht="18" customHeight="1" x14ac:dyDescent="0.2">
      <c r="A11" s="56" t="s">
        <v>25</v>
      </c>
      <c r="B11" s="55" t="s">
        <v>7</v>
      </c>
      <c r="C11" s="65">
        <v>6500</v>
      </c>
      <c r="D11" s="65">
        <v>341.9</v>
      </c>
      <c r="E11" s="59">
        <f t="shared" si="0"/>
        <v>5.26</v>
      </c>
    </row>
    <row r="12" spans="1:5" s="7" customFormat="1" ht="20.25" customHeight="1" x14ac:dyDescent="0.2">
      <c r="A12" s="56" t="s">
        <v>18</v>
      </c>
      <c r="B12" s="55" t="s">
        <v>8</v>
      </c>
      <c r="C12" s="65">
        <v>36736.6</v>
      </c>
      <c r="D12" s="69">
        <v>9201.7999999999993</v>
      </c>
      <c r="E12" s="59">
        <f>D12/C12%</f>
        <v>25.048044729234604</v>
      </c>
    </row>
    <row r="13" spans="1:5" s="7" customFormat="1" ht="20.25" customHeight="1" x14ac:dyDescent="0.2">
      <c r="A13" s="56" t="s">
        <v>26</v>
      </c>
      <c r="B13" s="55" t="s">
        <v>29</v>
      </c>
      <c r="C13" s="65">
        <v>1200</v>
      </c>
      <c r="D13" s="65">
        <v>0</v>
      </c>
      <c r="E13" s="59">
        <f t="shared" si="0"/>
        <v>0</v>
      </c>
    </row>
    <row r="14" spans="1:5" s="7" customFormat="1" ht="16.5" customHeight="1" x14ac:dyDescent="0.2">
      <c r="A14" s="54" t="s">
        <v>27</v>
      </c>
      <c r="B14" s="55" t="s">
        <v>28</v>
      </c>
      <c r="C14" s="65">
        <v>1500</v>
      </c>
      <c r="D14" s="65">
        <v>147</v>
      </c>
      <c r="E14" s="59">
        <f t="shared" si="0"/>
        <v>9.8000000000000007</v>
      </c>
    </row>
    <row r="15" spans="1:5" ht="21" customHeight="1" x14ac:dyDescent="0.2">
      <c r="A15" s="57" t="s">
        <v>9</v>
      </c>
      <c r="B15" s="58"/>
      <c r="C15" s="63">
        <f>SUM(C6:C14)</f>
        <v>248111.1</v>
      </c>
      <c r="D15" s="63">
        <f>SUM(D6:D14)</f>
        <v>22472.1</v>
      </c>
      <c r="E15" s="59">
        <f t="shared" si="0"/>
        <v>9.0572731328828091</v>
      </c>
    </row>
    <row r="27" spans="2:2" x14ac:dyDescent="0.2">
      <c r="B27" s="2" t="s">
        <v>52</v>
      </c>
    </row>
  </sheetData>
  <mergeCells count="8">
    <mergeCell ref="A1:E1"/>
    <mergeCell ref="A2:E2"/>
    <mergeCell ref="D4:D5"/>
    <mergeCell ref="E4:E5"/>
    <mergeCell ref="A3:C3"/>
    <mergeCell ref="A4:A5"/>
    <mergeCell ref="B4:B5"/>
    <mergeCell ref="C4:C5"/>
  </mergeCells>
  <phoneticPr fontId="3" type="noConversion"/>
  <pageMargins left="0.23" right="0.18" top="0.25" bottom="0.24" header="0.25" footer="0.2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C23" sqref="C23"/>
    </sheetView>
  </sheetViews>
  <sheetFormatPr defaultRowHeight="12.75" x14ac:dyDescent="0.2"/>
  <cols>
    <col min="1" max="1" width="53.5703125" customWidth="1"/>
    <col min="2" max="2" width="9.5703125" bestFit="1" customWidth="1"/>
    <col min="3" max="3" width="11.85546875" customWidth="1"/>
    <col min="4" max="4" width="10.42578125" customWidth="1"/>
  </cols>
  <sheetData>
    <row r="1" spans="1:4" x14ac:dyDescent="0.2">
      <c r="A1" s="82" t="s">
        <v>63</v>
      </c>
      <c r="B1" s="82"/>
      <c r="C1" s="82"/>
      <c r="D1" s="82"/>
    </row>
    <row r="2" spans="1:4" x14ac:dyDescent="0.2">
      <c r="A2" s="83" t="s">
        <v>31</v>
      </c>
      <c r="B2" s="83"/>
      <c r="C2" s="83"/>
      <c r="D2" s="83"/>
    </row>
    <row r="3" spans="1:4" x14ac:dyDescent="0.2">
      <c r="A3" s="5"/>
      <c r="B3" s="4"/>
    </row>
    <row r="4" spans="1:4" ht="12.75" customHeight="1" x14ac:dyDescent="0.2">
      <c r="A4" s="81" t="s">
        <v>10</v>
      </c>
      <c r="B4" s="80" t="s">
        <v>22</v>
      </c>
      <c r="C4" s="76" t="s">
        <v>64</v>
      </c>
      <c r="D4" s="10" t="s">
        <v>20</v>
      </c>
    </row>
    <row r="5" spans="1:4" ht="17.25" customHeight="1" x14ac:dyDescent="0.2">
      <c r="A5" s="81"/>
      <c r="B5" s="80"/>
      <c r="C5" s="77"/>
      <c r="D5" s="11" t="s">
        <v>21</v>
      </c>
    </row>
    <row r="6" spans="1:4" ht="24.75" customHeight="1" x14ac:dyDescent="0.2">
      <c r="A6" s="8" t="s">
        <v>55</v>
      </c>
      <c r="B6" s="51">
        <f>B7-B8</f>
        <v>-9499.9999999999709</v>
      </c>
      <c r="C6" s="51">
        <f>C7-C8</f>
        <v>9330.7999999999993</v>
      </c>
      <c r="D6" s="14"/>
    </row>
    <row r="7" spans="1:4" ht="17.25" customHeight="1" x14ac:dyDescent="0.2">
      <c r="A7" s="9" t="s">
        <v>11</v>
      </c>
      <c r="B7" s="52">
        <f>доходы!B13</f>
        <v>238611.10000000003</v>
      </c>
      <c r="C7" s="52">
        <f>доходы!C13</f>
        <v>31802.899999999998</v>
      </c>
      <c r="D7" s="14">
        <f>C7/B7%</f>
        <v>13.328340550795833</v>
      </c>
    </row>
    <row r="8" spans="1:4" ht="18" customHeight="1" x14ac:dyDescent="0.2">
      <c r="A8" s="12" t="s">
        <v>12</v>
      </c>
      <c r="B8" s="52">
        <f>расходы!C15</f>
        <v>248111.1</v>
      </c>
      <c r="C8" s="52">
        <f>расходы!D15</f>
        <v>22472.1</v>
      </c>
      <c r="D8" s="14">
        <f>C8/B8%</f>
        <v>9.0572731328828091</v>
      </c>
    </row>
    <row r="9" spans="1:4" ht="28.5" customHeight="1" x14ac:dyDescent="0.2">
      <c r="A9" s="13" t="s">
        <v>24</v>
      </c>
      <c r="B9" s="51">
        <f>B6</f>
        <v>-9499.9999999999709</v>
      </c>
      <c r="C9" s="51">
        <f>C6</f>
        <v>9330.7999999999993</v>
      </c>
      <c r="D9" s="14"/>
    </row>
  </sheetData>
  <mergeCells count="5">
    <mergeCell ref="A4:A5"/>
    <mergeCell ref="B4:B5"/>
    <mergeCell ref="A1:D1"/>
    <mergeCell ref="A2:D2"/>
    <mergeCell ref="C4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6"/>
  <sheetViews>
    <sheetView workbookViewId="0">
      <selection activeCell="A25" sqref="A25:XFD26"/>
    </sheetView>
  </sheetViews>
  <sheetFormatPr defaultColWidth="8.85546875" defaultRowHeight="12.75" x14ac:dyDescent="0.2"/>
  <cols>
    <col min="1" max="1" width="13.5703125" style="16" customWidth="1"/>
    <col min="2" max="2" width="12.5703125" style="16" customWidth="1"/>
    <col min="3" max="3" width="15.85546875" style="16" customWidth="1"/>
    <col min="4" max="4" width="16.7109375" style="16" customWidth="1"/>
    <col min="5" max="16384" width="8.85546875" style="16"/>
  </cols>
  <sheetData>
    <row r="2" spans="1:6" ht="15.75" x14ac:dyDescent="0.25">
      <c r="A2" s="15" t="s">
        <v>35</v>
      </c>
      <c r="B2" s="15"/>
    </row>
    <row r="3" spans="1:6" ht="15.75" x14ac:dyDescent="0.25">
      <c r="A3" s="15" t="s">
        <v>36</v>
      </c>
      <c r="B3" s="15"/>
    </row>
    <row r="4" spans="1:6" ht="15.75" x14ac:dyDescent="0.25">
      <c r="A4" s="15" t="s">
        <v>37</v>
      </c>
      <c r="B4" s="15"/>
    </row>
    <row r="5" spans="1:6" ht="15.75" x14ac:dyDescent="0.25">
      <c r="A5" s="15" t="s">
        <v>67</v>
      </c>
      <c r="B5" s="15"/>
    </row>
    <row r="7" spans="1:6" ht="13.5" thickBot="1" x14ac:dyDescent="0.25"/>
    <row r="8" spans="1:6" ht="23.45" customHeight="1" x14ac:dyDescent="0.2">
      <c r="A8" s="17" t="s">
        <v>38</v>
      </c>
      <c r="B8" s="18"/>
      <c r="C8" s="17" t="s">
        <v>39</v>
      </c>
      <c r="D8" s="18"/>
    </row>
    <row r="9" spans="1:6" ht="6" customHeight="1" thickBot="1" x14ac:dyDescent="0.25">
      <c r="A9" s="19"/>
      <c r="B9" s="20"/>
      <c r="C9" s="19"/>
      <c r="D9" s="20"/>
    </row>
    <row r="10" spans="1:6" ht="14.25" x14ac:dyDescent="0.2">
      <c r="A10" s="21" t="s">
        <v>40</v>
      </c>
      <c r="B10" s="21" t="s">
        <v>41</v>
      </c>
      <c r="C10" s="21" t="s">
        <v>42</v>
      </c>
      <c r="D10" s="21" t="s">
        <v>43</v>
      </c>
    </row>
    <row r="11" spans="1:6" ht="15" thickBot="1" x14ac:dyDescent="0.25">
      <c r="A11" s="22" t="s">
        <v>44</v>
      </c>
      <c r="B11" s="22" t="s">
        <v>45</v>
      </c>
      <c r="C11" s="22" t="s">
        <v>46</v>
      </c>
      <c r="D11" s="22" t="s">
        <v>45</v>
      </c>
    </row>
    <row r="12" spans="1:6" x14ac:dyDescent="0.2">
      <c r="A12" s="23"/>
      <c r="B12" s="24"/>
      <c r="C12" s="24"/>
      <c r="D12" s="25"/>
    </row>
    <row r="13" spans="1:6" ht="15" thickBot="1" x14ac:dyDescent="0.25">
      <c r="A13" s="26" t="s">
        <v>47</v>
      </c>
      <c r="B13" s="27"/>
      <c r="C13" s="28"/>
      <c r="D13" s="29"/>
    </row>
    <row r="14" spans="1:6" x14ac:dyDescent="0.2">
      <c r="A14" s="30"/>
      <c r="B14" s="30"/>
      <c r="C14" s="47"/>
      <c r="D14" s="47"/>
    </row>
    <row r="15" spans="1:6" ht="13.5" thickBot="1" x14ac:dyDescent="0.25">
      <c r="A15" s="32">
        <v>3</v>
      </c>
      <c r="B15" s="32">
        <v>3</v>
      </c>
      <c r="C15" s="48">
        <v>4740.7</v>
      </c>
      <c r="D15" s="43">
        <v>863.5</v>
      </c>
      <c r="F15" s="53"/>
    </row>
    <row r="16" spans="1:6" x14ac:dyDescent="0.2">
      <c r="A16" s="33"/>
      <c r="B16" s="34"/>
      <c r="C16" s="49"/>
      <c r="D16" s="50"/>
    </row>
    <row r="17" spans="1:4" ht="15" thickBot="1" x14ac:dyDescent="0.25">
      <c r="A17" s="35" t="s">
        <v>48</v>
      </c>
      <c r="B17" s="36"/>
      <c r="C17" s="44"/>
      <c r="D17" s="45"/>
    </row>
    <row r="18" spans="1:4" x14ac:dyDescent="0.2">
      <c r="A18" s="37"/>
      <c r="B18" s="37"/>
      <c r="C18" s="46"/>
      <c r="D18" s="46"/>
    </row>
    <row r="19" spans="1:4" ht="13.5" thickBot="1" x14ac:dyDescent="0.25">
      <c r="A19" s="32">
        <v>11</v>
      </c>
      <c r="B19" s="32">
        <v>10</v>
      </c>
      <c r="C19" s="61">
        <v>16650.5</v>
      </c>
      <c r="D19" s="43">
        <v>3021.3</v>
      </c>
    </row>
    <row r="20" spans="1:4" x14ac:dyDescent="0.2">
      <c r="A20" s="33"/>
      <c r="B20" s="34"/>
      <c r="C20" s="49"/>
      <c r="D20" s="50" t="s">
        <v>52</v>
      </c>
    </row>
    <row r="21" spans="1:4" ht="15" thickBot="1" x14ac:dyDescent="0.25">
      <c r="A21" s="38" t="s">
        <v>49</v>
      </c>
      <c r="B21" s="39"/>
      <c r="C21" s="44"/>
      <c r="D21" s="45"/>
    </row>
    <row r="22" spans="1:4" x14ac:dyDescent="0.2">
      <c r="A22" s="30"/>
      <c r="B22" s="30"/>
      <c r="C22" s="47"/>
      <c r="D22" s="47"/>
    </row>
    <row r="23" spans="1:4" ht="13.5" thickBot="1" x14ac:dyDescent="0.25">
      <c r="A23" s="32">
        <f>A15+A19</f>
        <v>14</v>
      </c>
      <c r="B23" s="32">
        <f>B15+B19</f>
        <v>13</v>
      </c>
      <c r="C23" s="43">
        <f>C15+C19</f>
        <v>21391.200000000001</v>
      </c>
      <c r="D23" s="43">
        <f>D15+D19</f>
        <v>3884.8</v>
      </c>
    </row>
    <row r="24" spans="1:4" x14ac:dyDescent="0.2">
      <c r="A24" s="40"/>
      <c r="B24" s="40"/>
      <c r="C24" s="40"/>
      <c r="D24" s="40"/>
    </row>
    <row r="26" spans="1:4" x14ac:dyDescent="0.2">
      <c r="A26" s="70" t="s">
        <v>58</v>
      </c>
      <c r="D26" s="16" t="s">
        <v>50</v>
      </c>
    </row>
  </sheetData>
  <phoneticPr fontId="3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7"/>
  <sheetViews>
    <sheetView tabSelected="1" workbookViewId="0">
      <selection activeCell="H15" sqref="H15"/>
    </sheetView>
  </sheetViews>
  <sheetFormatPr defaultColWidth="8.85546875" defaultRowHeight="12.75" x14ac:dyDescent="0.2"/>
  <cols>
    <col min="1" max="1" width="13.5703125" style="16" customWidth="1"/>
    <col min="2" max="2" width="12.5703125" style="16" customWidth="1"/>
    <col min="3" max="3" width="15.85546875" style="16" customWidth="1"/>
    <col min="4" max="4" width="16.7109375" style="16" customWidth="1"/>
    <col min="5" max="16384" width="8.85546875" style="16"/>
  </cols>
  <sheetData>
    <row r="2" spans="1:4" ht="15.75" x14ac:dyDescent="0.25">
      <c r="A2" s="15" t="s">
        <v>57</v>
      </c>
      <c r="B2" s="15"/>
    </row>
    <row r="3" spans="1:4" ht="15.75" x14ac:dyDescent="0.25">
      <c r="A3" s="15" t="s">
        <v>51</v>
      </c>
      <c r="B3" s="15"/>
    </row>
    <row r="4" spans="1:4" ht="15.75" x14ac:dyDescent="0.25">
      <c r="A4" s="15"/>
      <c r="B4" s="41"/>
    </row>
    <row r="5" spans="1:4" ht="15.75" x14ac:dyDescent="0.25">
      <c r="A5" s="15" t="s">
        <v>68</v>
      </c>
      <c r="B5" s="15"/>
    </row>
    <row r="6" spans="1:4" ht="15.75" x14ac:dyDescent="0.25">
      <c r="A6" s="15"/>
      <c r="B6" s="15"/>
    </row>
    <row r="7" spans="1:4" ht="13.5" thickBot="1" x14ac:dyDescent="0.25"/>
    <row r="8" spans="1:4" ht="23.45" customHeight="1" x14ac:dyDescent="0.2">
      <c r="A8" s="17" t="s">
        <v>38</v>
      </c>
      <c r="B8" s="18"/>
      <c r="C8" s="17" t="s">
        <v>39</v>
      </c>
      <c r="D8" s="18"/>
    </row>
    <row r="9" spans="1:4" ht="6" customHeight="1" thickBot="1" x14ac:dyDescent="0.25">
      <c r="A9" s="19"/>
      <c r="B9" s="20"/>
      <c r="C9" s="19"/>
      <c r="D9" s="20"/>
    </row>
    <row r="10" spans="1:4" ht="14.25" x14ac:dyDescent="0.2">
      <c r="A10" s="21" t="s">
        <v>40</v>
      </c>
      <c r="B10" s="21" t="s">
        <v>41</v>
      </c>
      <c r="C10" s="21" t="s">
        <v>42</v>
      </c>
      <c r="D10" s="21" t="s">
        <v>43</v>
      </c>
    </row>
    <row r="11" spans="1:4" ht="15" thickBot="1" x14ac:dyDescent="0.25">
      <c r="A11" s="22" t="s">
        <v>44</v>
      </c>
      <c r="B11" s="22" t="s">
        <v>45</v>
      </c>
      <c r="C11" s="22" t="s">
        <v>46</v>
      </c>
      <c r="D11" s="22" t="s">
        <v>45</v>
      </c>
    </row>
    <row r="12" spans="1:4" x14ac:dyDescent="0.2">
      <c r="A12" s="23"/>
      <c r="B12" s="24"/>
      <c r="C12" s="24"/>
      <c r="D12" s="25"/>
    </row>
    <row r="13" spans="1:4" ht="15" thickBot="1" x14ac:dyDescent="0.25">
      <c r="A13" s="42" t="s">
        <v>51</v>
      </c>
      <c r="B13" s="27"/>
      <c r="C13" s="28"/>
      <c r="D13" s="29"/>
    </row>
    <row r="14" spans="1:4" x14ac:dyDescent="0.2">
      <c r="A14" s="30"/>
      <c r="B14" s="30"/>
      <c r="C14" s="31"/>
      <c r="D14" s="31"/>
    </row>
    <row r="15" spans="1:4" ht="13.5" thickBot="1" x14ac:dyDescent="0.25">
      <c r="A15" s="32">
        <v>22</v>
      </c>
      <c r="B15" s="32">
        <v>19</v>
      </c>
      <c r="C15" s="60">
        <v>20609.3</v>
      </c>
      <c r="D15" s="60">
        <v>3552.2</v>
      </c>
    </row>
    <row r="17" spans="1:4" x14ac:dyDescent="0.2">
      <c r="A17" s="70" t="s">
        <v>58</v>
      </c>
      <c r="D17" s="16" t="s">
        <v>50</v>
      </c>
    </row>
  </sheetData>
  <phoneticPr fontId="3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доходы</vt:lpstr>
      <vt:lpstr>расходы</vt:lpstr>
      <vt:lpstr>источники</vt:lpstr>
      <vt:lpstr>Отчет о служащих МС, МА</vt:lpstr>
      <vt:lpstr>Отчет о служащих АСЭР</vt:lpstr>
    </vt:vector>
  </TitlesOfParts>
  <Company>monco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Пользователь</cp:lastModifiedBy>
  <cp:lastPrinted>2021-07-06T10:44:20Z</cp:lastPrinted>
  <dcterms:created xsi:type="dcterms:W3CDTF">2005-10-06T09:20:55Z</dcterms:created>
  <dcterms:modified xsi:type="dcterms:W3CDTF">2026-04-06T11:31:41Z</dcterms:modified>
</cp:coreProperties>
</file>