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000" tabRatio="500" activeTab="0"/>
  </bookViews>
  <sheets>
    <sheet name="приложение 1" sheetId="1" r:id="rId1"/>
    <sheet name="приложение 2" sheetId="2" r:id="rId2"/>
    <sheet name="Приложение №3" sheetId="3" r:id="rId3"/>
  </sheets>
  <definedNames>
    <definedName name="_xlnm.Print_Titles" localSheetId="1">'приложение 2'!$18:$19</definedName>
    <definedName name="_xlnm.Print_Area" localSheetId="0">'приложение 1'!$A$1:$E$70</definedName>
    <definedName name="_xlnm.Print_Area" localSheetId="1">'приложение 2'!$A$1:$G$162</definedName>
  </definedNames>
  <calcPr fullCalcOnLoad="1"/>
</workbook>
</file>

<file path=xl/sharedStrings.xml><?xml version="1.0" encoding="utf-8"?>
<sst xmlns="http://schemas.openxmlformats.org/spreadsheetml/2006/main" count="971" uniqueCount="515">
  <si>
    <t>№ п/п</t>
  </si>
  <si>
    <t>I.</t>
  </si>
  <si>
    <t>1.</t>
  </si>
  <si>
    <t>2.</t>
  </si>
  <si>
    <t>Налоги на совокупный доход</t>
  </si>
  <si>
    <t>2.1.</t>
  </si>
  <si>
    <t>3.</t>
  </si>
  <si>
    <t>Налоги на имущество</t>
  </si>
  <si>
    <t>3.1.</t>
  </si>
  <si>
    <t>4.</t>
  </si>
  <si>
    <t>4.1.</t>
  </si>
  <si>
    <t>II.</t>
  </si>
  <si>
    <t>1.1.</t>
  </si>
  <si>
    <t>1.1.1.</t>
  </si>
  <si>
    <t>Код раздела и подраздела</t>
  </si>
  <si>
    <t>Код целевой статьи</t>
  </si>
  <si>
    <t>1.1.2.</t>
  </si>
  <si>
    <t>1.2.</t>
  </si>
  <si>
    <t>3.1.1.</t>
  </si>
  <si>
    <t>5.</t>
  </si>
  <si>
    <t>5.1.</t>
  </si>
  <si>
    <t>6.</t>
  </si>
  <si>
    <t>Наименование</t>
  </si>
  <si>
    <t>в том числе по кварталам</t>
  </si>
  <si>
    <t>1 кв.</t>
  </si>
  <si>
    <t>2 кв.</t>
  </si>
  <si>
    <t>3 кв.</t>
  </si>
  <si>
    <t>4 кв.</t>
  </si>
  <si>
    <t>Задолженность и перерасчеты по отмененным налогам, сборам и иным обязательным платежам</t>
  </si>
  <si>
    <t>БЕЗВОЗМЕЗДНЫЕ ПОСТУПЛЕНИЯ</t>
  </si>
  <si>
    <t>0103</t>
  </si>
  <si>
    <t>0500</t>
  </si>
  <si>
    <t>0300</t>
  </si>
  <si>
    <t>0309</t>
  </si>
  <si>
    <t>0700</t>
  </si>
  <si>
    <t>Другие общегосударственные вопросы</t>
  </si>
  <si>
    <t>1004</t>
  </si>
  <si>
    <t>Молодежная политика и оздоровление детей</t>
  </si>
  <si>
    <t>0707</t>
  </si>
  <si>
    <t>1000</t>
  </si>
  <si>
    <t>0800</t>
  </si>
  <si>
    <t>Культура</t>
  </si>
  <si>
    <t>0801</t>
  </si>
  <si>
    <t>0100</t>
  </si>
  <si>
    <t>Код ГРБС</t>
  </si>
  <si>
    <t>6.1.</t>
  </si>
  <si>
    <t>0102</t>
  </si>
  <si>
    <t>000</t>
  </si>
  <si>
    <t>182</t>
  </si>
  <si>
    <t>Единый налог на вмененный доход для отдельных видов деятельности</t>
  </si>
  <si>
    <t>Налог с имущества, переходящего в порядке наследования или дарения</t>
  </si>
  <si>
    <t>1 00 00000 00 0000 000</t>
  </si>
  <si>
    <t>1 05 00000 00 0000 000</t>
  </si>
  <si>
    <t>1 05 01000 00 0000 110</t>
  </si>
  <si>
    <t xml:space="preserve"> 1 05 02000 02 0000 110</t>
  </si>
  <si>
    <t>1 06 00000 00 0000 000</t>
  </si>
  <si>
    <t>1 06 01010 03 0000 110</t>
  </si>
  <si>
    <t>1 09 00000 00 0000 000</t>
  </si>
  <si>
    <t>1 09 04040 01 0000 110</t>
  </si>
  <si>
    <t>1 16 00000 00 0000 000</t>
  </si>
  <si>
    <t>1 16 06000 01 0000 140</t>
  </si>
  <si>
    <t>2 00 00000 00 0000 000</t>
  </si>
  <si>
    <t>982</t>
  </si>
  <si>
    <t>0104</t>
  </si>
  <si>
    <t xml:space="preserve">Увеличение остатков средств бюджета </t>
  </si>
  <si>
    <t xml:space="preserve">Увеличение прочих остатков средств бюджета 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</si>
  <si>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</si>
  <si>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</si>
  <si>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бюджета</t>
  </si>
  <si>
    <t>1 16 90030 03 0000 140</t>
  </si>
  <si>
    <t>1 16 90030 03 0100 140</t>
  </si>
  <si>
    <t>Н.А. Гончарова</t>
  </si>
  <si>
    <t>1 09 04000 00 0000 110</t>
  </si>
  <si>
    <t>1 13 00000 00 0000 000</t>
  </si>
  <si>
    <t>Охрана семьи и детства</t>
  </si>
  <si>
    <t>0503</t>
  </si>
  <si>
    <t>Резервные фонды</t>
  </si>
  <si>
    <t>Резервный фонд местной администрации</t>
  </si>
  <si>
    <t>2 02 03000 00 0000 151</t>
  </si>
  <si>
    <t>Субвенции бюджетам субъектов Российской Федерации и муниципальных образований</t>
  </si>
  <si>
    <t>2 02 03024 00 0000 151</t>
  </si>
  <si>
    <t>2 02 03024 03 0000 151</t>
  </si>
  <si>
    <t>2 02 03027 00 0000 151</t>
  </si>
  <si>
    <t>2 02 03027 03 0000 151</t>
  </si>
  <si>
    <t>2 02 03027 03 0100 151</t>
  </si>
  <si>
    <t>2 02 03027 03 0200 151</t>
  </si>
  <si>
    <t>4.1.1.</t>
  </si>
  <si>
    <t>СОЦИАЛЬНАЯ ПОЛИТИКА</t>
  </si>
  <si>
    <t>ОБРАЗОВАНИЕ</t>
  </si>
  <si>
    <t>ЖИЛИЩНО-КОММУНАЛЬНОЕ ХОЗЯЙСТВО</t>
  </si>
  <si>
    <t>НАЦИОНАЛЬНАЯ БЕЗОПАСНОСТЬ И ПРАВООХРАНИТЕЛЬНАЯ ДЕЯТЕЛЬНОСТЬ</t>
  </si>
  <si>
    <t>ОБЩЕГОСУДАРСТВЕННЫЕ ВОПРОСЫ</t>
  </si>
  <si>
    <t>Изменение отстатков средств на счетах по учету средств бюджета</t>
  </si>
  <si>
    <t>982 01 05 02 01 03 0000 510</t>
  </si>
  <si>
    <t>982 01 05 02 01 03 0000 610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</si>
  <si>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</si>
  <si>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</si>
  <si>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</si>
  <si>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806</t>
  </si>
  <si>
    <t>807</t>
  </si>
  <si>
    <t>863</t>
  </si>
  <si>
    <t>1.2.1</t>
  </si>
  <si>
    <t>1.2.1.1.</t>
  </si>
  <si>
    <t>1.2.1.2.</t>
  </si>
  <si>
    <t>НАЛОГОВЫЕ И НЕНАЛОГОВЫЕ ДОХОДЫ</t>
  </si>
  <si>
    <t>Благоустройство</t>
  </si>
  <si>
    <t xml:space="preserve"> </t>
  </si>
  <si>
    <t>1 16 90000 00 0000 140</t>
  </si>
  <si>
    <t>2 02 03024 03 0100 151</t>
  </si>
  <si>
    <t>2 02 03024 03 0200 151</t>
  </si>
  <si>
    <t>Глава муниципального образования</t>
  </si>
  <si>
    <t>Депутаты , осуществляющие свою деятельность на постоянной основе</t>
  </si>
  <si>
    <t>1.1.1.1.</t>
  </si>
  <si>
    <t>1.1.1.2.</t>
  </si>
  <si>
    <t>2.1.1.</t>
  </si>
  <si>
    <t>6.1.1.</t>
  </si>
  <si>
    <t>881</t>
  </si>
  <si>
    <t>1200</t>
  </si>
  <si>
    <t>СРЕДСТВА МАССОВОЙ ИНФОРМАЦИИ</t>
  </si>
  <si>
    <t>1202</t>
  </si>
  <si>
    <t>1100</t>
  </si>
  <si>
    <t>1101</t>
  </si>
  <si>
    <t>Периодическая печать и издательства</t>
  </si>
  <si>
    <t>0113</t>
  </si>
  <si>
    <t>1.1.3.</t>
  </si>
  <si>
    <t>1 05 01050 01 0000 110</t>
  </si>
  <si>
    <t>Минимальный налог, зачисляемый в бюджеты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</si>
  <si>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</si>
  <si>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</si>
  <si>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</si>
  <si>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</si>
  <si>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</si>
  <si>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 xml:space="preserve"> ФИЗИЧЕСКАЯ КУЛЬТУРА И СПОРТ</t>
  </si>
  <si>
    <t>Физическая культура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</si>
  <si>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</si>
  <si>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</si>
  <si>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</si>
  <si>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</si>
  <si>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</si>
  <si>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</si>
  <si>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</si>
  <si>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1 16 23000 00 0000 140</t>
  </si>
  <si>
    <t>Доходы от возмещения ущерба при возникновении страховых случаев</t>
  </si>
  <si>
    <t>0111</t>
  </si>
  <si>
    <t>1 16 23030 03 0000 140</t>
  </si>
  <si>
    <t>Расходы на содержание муниципального  учреждения СПб МУ  "Муниципальная информационно-архивная служба муниципального образования  Владимирский округ Санкт-Петербурга"</t>
  </si>
  <si>
    <t>Сумма, тыс. руб.</t>
  </si>
  <si>
    <t>Расходы на содержание муниципального  учреждения СПб МУ  "Агентство по социально-экономическому развитию Муниципального образования  Владимирский округ"</t>
  </si>
  <si>
    <t>Социальное обеспечение населения</t>
  </si>
  <si>
    <t>1003</t>
  </si>
  <si>
    <t>Другие вопросы в области образования</t>
  </si>
  <si>
    <t>0709</t>
  </si>
  <si>
    <t>ДОХОДЫ ОТ ОКАЗАНИЯ ПЛАТНЫХ УСЛУГ (РАБОТ) И КОМПЕНСАЦИИ ЗАТРАТ ГОСУДАРСТВА</t>
  </si>
  <si>
    <t>1 13 02990 00 0000 130</t>
  </si>
  <si>
    <t>1 13 02993 03 0000 130</t>
  </si>
  <si>
    <t>1 13 02993 03 0100 130</t>
  </si>
  <si>
    <t>Средства, составляющие восстановительную стоимость зеленых насаждений внутриквартального озелеления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</si>
  <si>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1 16 23032 03 0000 140</t>
  </si>
  <si>
    <t>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</si>
  <si>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 "Об административных правонарушениях в Санкт-Петербурге"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</si>
  <si>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</si>
  <si>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ШТРАФЫ, САНКЦИИ, ВОЗМЕЩЕНИЕ УЩЕРБА</t>
  </si>
  <si>
    <t>1 16 23031 03 0000 140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</si>
  <si>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</si>
  <si>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</si>
  <si>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</si>
  <si>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</si>
  <si>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1 05 01010 01 0000 110</t>
  </si>
  <si>
    <t>1 05 01020 01 0000 110</t>
  </si>
  <si>
    <t xml:space="preserve">1 13 02063 03 0000 130 </t>
  </si>
  <si>
    <t xml:space="preserve">1 13 02000 00 0000 130 </t>
  </si>
  <si>
    <t>Доходы от компенсации затрат государства</t>
  </si>
  <si>
    <t xml:space="preserve">1 13 02060 00 0000 130 </t>
  </si>
  <si>
    <t>Доходы, поступающие в порядке возмещения расходов, понесенных в связи с эксплуатацией имущества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</si>
  <si>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</si>
  <si>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</si>
  <si>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</si>
  <si>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</si>
  <si>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1 17 05030 03 0000 180</t>
  </si>
  <si>
    <t>4.1.2.</t>
  </si>
  <si>
    <t>1 06 01000 00 0000 110</t>
  </si>
  <si>
    <t>Налог на имущество физических лиц</t>
  </si>
  <si>
    <t xml:space="preserve">Прочие доходы от компенсации затрат государства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</si>
  <si>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</si>
  <si>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</si>
  <si>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</si>
  <si>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1 16 90030 03 0300 140</t>
  </si>
  <si>
    <t>Субвенции местным бюджетам на выполнение передаваемых полномочий субъектов Российской Федерации</t>
  </si>
  <si>
    <t>4.1.2.1.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</si>
  <si>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</si>
  <si>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НАЦИОНАЛЬНАЯ ЭКОНОМИКА</t>
  </si>
  <si>
    <t>0400</t>
  </si>
  <si>
    <t>0401</t>
  </si>
  <si>
    <t>Общеэкономические вопросы</t>
  </si>
  <si>
    <t xml:space="preserve">982 </t>
  </si>
  <si>
    <t xml:space="preserve">0401 </t>
  </si>
  <si>
    <t>Расходы на предоставление доплат к пенсии лицам, замещавшим муниципальные должности и должности муниципальной службы</t>
  </si>
  <si>
    <t>4.1.1.1</t>
  </si>
  <si>
    <t>4.1.2.1.1.</t>
  </si>
  <si>
    <t>5.2.</t>
  </si>
  <si>
    <t>5.2.1.</t>
  </si>
  <si>
    <t>5.2.1.1.</t>
  </si>
  <si>
    <t>5.2.1.2.</t>
  </si>
  <si>
    <t>5.3.</t>
  </si>
  <si>
    <t>Защита населения и территории от чрезвычайных ситуаций природного и техногенного характера, гражданская оборона</t>
  </si>
  <si>
    <t>1.3.</t>
  </si>
  <si>
    <t>1 05 04000 02 0000 110</t>
  </si>
  <si>
    <t>Налог, взимаемый в связи с применением патентной системы налогообложения</t>
  </si>
  <si>
    <t>Прочая закупка товаров, работ и услуг для обеспечения государственных (муниципальных) нужд</t>
  </si>
  <si>
    <t>Обеспечение проведения выборов и референдумов</t>
  </si>
  <si>
    <t>0107</t>
  </si>
  <si>
    <t>905</t>
  </si>
  <si>
    <t>3.2.</t>
  </si>
  <si>
    <t>3.2.1.</t>
  </si>
  <si>
    <t>3.2.1.1.</t>
  </si>
  <si>
    <t>Расходы на реализацию муниципальной программы "Организация и проведение досуговых мероприятий для жителей муниципального образования"</t>
  </si>
  <si>
    <t>Расходы на реализацию подпрограммы "Культурные и досуговые мероприятия для детей и молодежи, в том числе для опекаемых детей и детей, находящихся в трудной жизненной ситуации"</t>
  </si>
  <si>
    <t>Расходы на реализацию подпрограммы "Досуговый клуб "Надежда"</t>
  </si>
  <si>
    <t>ИТОГО</t>
  </si>
  <si>
    <t>3.3.</t>
  </si>
  <si>
    <t>3.4.</t>
  </si>
  <si>
    <t>3.5.</t>
  </si>
  <si>
    <t>3.6.</t>
  </si>
  <si>
    <t>3.7.</t>
  </si>
  <si>
    <t>3.8.</t>
  </si>
  <si>
    <t>3.9.</t>
  </si>
  <si>
    <t>3.3.1.</t>
  </si>
  <si>
    <t>3.4.1.</t>
  </si>
  <si>
    <t>3.5.1.</t>
  </si>
  <si>
    <t>3.5.3.</t>
  </si>
  <si>
    <t>3.6.1.</t>
  </si>
  <si>
    <t>3.7.1.</t>
  </si>
  <si>
    <t>3.8.1.</t>
  </si>
  <si>
    <t>3.9.1.</t>
  </si>
  <si>
    <t>1.1.1.1.1.</t>
  </si>
  <si>
    <t>1.1.2.1.</t>
  </si>
  <si>
    <t>1.1.2.1.1.</t>
  </si>
  <si>
    <t>1.1.2.2.</t>
  </si>
  <si>
    <t>1.1.2.2.1.</t>
  </si>
  <si>
    <t>1.1.2.3.</t>
  </si>
  <si>
    <t>1.1.2.3.2.</t>
  </si>
  <si>
    <t>1.1.2.3.3.</t>
  </si>
  <si>
    <t>2.1.1.1.</t>
  </si>
  <si>
    <t>3.1.2.</t>
  </si>
  <si>
    <t>3.1.3.</t>
  </si>
  <si>
    <t>3.1.1.1.</t>
  </si>
  <si>
    <t>3.1.1.3.</t>
  </si>
  <si>
    <t>3.1.1.1.1.</t>
  </si>
  <si>
    <t>3.1.1.2.2.</t>
  </si>
  <si>
    <t>3.1.1.2.3.</t>
  </si>
  <si>
    <t>3.1.1.3.1.</t>
  </si>
  <si>
    <t>3.1.2.1.</t>
  </si>
  <si>
    <t>3.1.2.1.1.</t>
  </si>
  <si>
    <t>3.1.3.1.</t>
  </si>
  <si>
    <t>3.1.3.2.</t>
  </si>
  <si>
    <t>3.1.3.3.</t>
  </si>
  <si>
    <t>3.1.3.1.1.</t>
  </si>
  <si>
    <t>3.1.3.1.2.</t>
  </si>
  <si>
    <t>3.1.3.2.1.</t>
  </si>
  <si>
    <t>3.1.3.2.2.</t>
  </si>
  <si>
    <t>3.3.1.1.</t>
  </si>
  <si>
    <t>3.3.1.1.1.</t>
  </si>
  <si>
    <t>3.2.1.1.1.</t>
  </si>
  <si>
    <t>3.4.1.1.</t>
  </si>
  <si>
    <t>3.4.1.1.1.</t>
  </si>
  <si>
    <t>3.4.1.1.2.</t>
  </si>
  <si>
    <t>3.4.1.1.3.</t>
  </si>
  <si>
    <t>3.4.1.1.4.</t>
  </si>
  <si>
    <t>3.4.1.1.1.1.</t>
  </si>
  <si>
    <t>3.4.1.1.2.1.</t>
  </si>
  <si>
    <t>3.4.1.1.3.1.</t>
  </si>
  <si>
    <t>3.4.1.1.4.1.</t>
  </si>
  <si>
    <t>3.5.1.1.</t>
  </si>
  <si>
    <t>3.5.1.1.1.</t>
  </si>
  <si>
    <t>3.5.3.1.</t>
  </si>
  <si>
    <t>3.5.3.2.</t>
  </si>
  <si>
    <t>3.5.3.3.</t>
  </si>
  <si>
    <t>3.5.3.1.1.</t>
  </si>
  <si>
    <t>3.5.3.2.1.</t>
  </si>
  <si>
    <t>3.5.3.3.1.</t>
  </si>
  <si>
    <t>3.6.1.1.</t>
  </si>
  <si>
    <t>3.6.1.2.</t>
  </si>
  <si>
    <t>3.6.1.2.1.</t>
  </si>
  <si>
    <t>3.6.1.2.2.</t>
  </si>
  <si>
    <t>3.6.1.2.3.</t>
  </si>
  <si>
    <t>3.6.1.1.1.</t>
  </si>
  <si>
    <t>3.6.1.2.1.1.</t>
  </si>
  <si>
    <t>3.6.1.2.2.1.</t>
  </si>
  <si>
    <t>3.6.1.2.3.1.</t>
  </si>
  <si>
    <t>3.7.1.1.</t>
  </si>
  <si>
    <t>3.7.1.1.1.</t>
  </si>
  <si>
    <t>3.7.2.</t>
  </si>
  <si>
    <t>3.7.2.2.</t>
  </si>
  <si>
    <t>3.7.2.2.1.</t>
  </si>
  <si>
    <t>3.8.1.1.</t>
  </si>
  <si>
    <t>3.8.1.1.1.</t>
  </si>
  <si>
    <t>3.9.1.1.</t>
  </si>
  <si>
    <t>3.9.1.1.1.</t>
  </si>
  <si>
    <t xml:space="preserve">Увеличение прочих остатков денежных средств бюджета 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</si>
  <si>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</si>
  <si>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</si>
  <si>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 xml:space="preserve">Код вида расходов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</si>
  <si>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</si>
  <si>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</si>
  <si>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120</t>
  </si>
  <si>
    <t>122</t>
  </si>
  <si>
    <t>Расходы на выплаты персоналу государственных 
(муниципальных) органов</t>
  </si>
  <si>
    <t>Иные выплаты персоналу государственных (муниципальных) органов, за исключением фонда оплаты труда</t>
  </si>
  <si>
    <t>1.1.2.3.1.1.</t>
  </si>
  <si>
    <t>244</t>
  </si>
  <si>
    <t>850</t>
  </si>
  <si>
    <t>Уплата налогов, сборов и иных платежей</t>
  </si>
  <si>
    <t>Уплата налога на имущество организаций и земельного налога</t>
  </si>
  <si>
    <t>851</t>
  </si>
  <si>
    <t>852</t>
  </si>
  <si>
    <t>1.1.2.3.3.1.</t>
  </si>
  <si>
    <t>1.1.2.3.3.2.</t>
  </si>
  <si>
    <t>2.1.1.1.1.1.</t>
  </si>
  <si>
    <t>3.1.1.1.1.1.</t>
  </si>
  <si>
    <t>3.1.1.2.3.1.</t>
  </si>
  <si>
    <t>3.1.1.2.3.2.</t>
  </si>
  <si>
    <t>Резервные средства</t>
  </si>
  <si>
    <t>870</t>
  </si>
  <si>
    <t>110</t>
  </si>
  <si>
    <t>111</t>
  </si>
  <si>
    <t>3.1.3.1.1.1.</t>
  </si>
  <si>
    <t>3.1.3.1.1.2.</t>
  </si>
  <si>
    <t>3.1.3.1.3.1.</t>
  </si>
  <si>
    <t>3.1.3.2.1.1.</t>
  </si>
  <si>
    <t>Иные пенсии, социальные доплаты к пенсиям</t>
  </si>
  <si>
    <t>312</t>
  </si>
  <si>
    <t>313</t>
  </si>
  <si>
    <t>Пособия, компенсации, меры социальной поддержки по публичным нормативным обязательствам</t>
  </si>
  <si>
    <t xml:space="preserve">Утверждаю </t>
  </si>
  <si>
    <t xml:space="preserve">МО МО Владимирский округ </t>
  </si>
  <si>
    <t>Приложение №1</t>
  </si>
  <si>
    <t>Приложение №2</t>
  </si>
  <si>
    <t>Приложение №3</t>
  </si>
  <si>
    <t>1.3.1.</t>
  </si>
  <si>
    <t xml:space="preserve">1 05 04030 02 0000 110 </t>
  </si>
  <si>
    <t>824</t>
  </si>
  <si>
    <t>Расходы  на исполнение  государственного полномочия по составлению протоколов об административных правонарушениях</t>
  </si>
  <si>
    <t>Расходы на на обеспечение деятельности представительного органа муниципального образования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</si>
  <si>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</si>
  <si>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Расходы по содержанию и обеспечению деятельности избирательной комиссии муниципального образования, действующей на постоянной основе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</si>
  <si>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</si>
  <si>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Налог на имущество физических лиц, взимаемый по ставкам, применяемым к объектам налообложения, расположенным в границах внутригородских муниципальных образований городов федерального значения </t>
  </si>
  <si>
    <t xml:space="preserve">Прочие доходы от компенсации затрат  бюджетов внутригородских муниципальных образований городов федерального значения </t>
  </si>
  <si>
    <t xml:space="preserve"> Доходы, поступающие в порядке возмещения расходов, понесенных в связи с эксплуатацией имущества внутригородских муниципальных  образований городов федерального значения 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</si>
  <si>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</si>
  <si>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внутригородских муниципальных образований городов федерального значения </t>
  </si>
  <si>
    <t xml:space="preserve">Доходы от возмещения ущерба при возникновении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</si>
  <si>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</si>
  <si>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</si>
  <si>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</si>
  <si>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</si>
  <si>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1.1.2.4.</t>
  </si>
  <si>
    <t>1.1.2.4.1.</t>
  </si>
  <si>
    <t>853</t>
  </si>
  <si>
    <t>Расходы на реализацию муниципальной программы "Организация и проведение местных и участие в организации и проведении городских праздничных и иных зрелищных мероприятий"</t>
  </si>
  <si>
    <t>Уплата иных платежей</t>
  </si>
  <si>
    <t xml:space="preserve">Уплата прочих налогов, сборов </t>
  </si>
  <si>
    <t>Приобретение товаров, работ, услуг в пользу граждан в целях их социального обеспечения</t>
  </si>
  <si>
    <t>323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</si>
  <si>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</si>
  <si>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</si>
  <si>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2.1.1.1.2.</t>
  </si>
  <si>
    <t>___________________________</t>
  </si>
  <si>
    <t>Сумма, 
 тыс. руб.</t>
  </si>
  <si>
    <r>
      <t>Штрафы за административные правонарушения, посягающие на институты государственной власти и местного самоуправления, предусмотренные статьей 47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Закона Санкт-Петербурга  "Об административных правонарушениях в Санкт-Петербурге"</t>
    </r>
  </si>
  <si>
    <t>___________________</t>
  </si>
  <si>
    <t>Бойкова М.Н.</t>
  </si>
  <si>
    <t xml:space="preserve">Главный бухгалтер                                                 </t>
  </si>
  <si>
    <t>Лабутина М.М.</t>
  </si>
  <si>
    <t xml:space="preserve">Главный бухгалтер                                                    </t>
  </si>
  <si>
    <t xml:space="preserve"> Лабутина М.М.</t>
  </si>
  <si>
    <t>Местная Администрация внутригородского муниципального образования Санкт-Петербурга муниципальный округ Владимирский округ</t>
  </si>
  <si>
    <t>Муниципальный Совет внутригородского муниципального образования Санкт-Петербурга муниципальный округ Владимирский округ</t>
  </si>
  <si>
    <t>Избирательная Комиссия внутригородского муниципального образования Санкт-Петербурга муниципальный округ Владимирский округ</t>
  </si>
  <si>
    <t>Сводная бюджетная роспись доходов бюджета муниципального образования муниципальный округ Владимирский округ на 2016 год</t>
  </si>
  <si>
    <t>Сводная бюджетная роспись расходов бюджета 
муниципального образования муниципальный округ  Владимирский округ на 2016 год</t>
  </si>
  <si>
    <t>Сводная бюджетная роспись источников финансирования дефицита бюджета муниципального образования муниципальный округ  Владимирский округ 
на 2016 год</t>
  </si>
  <si>
    <t>5.4.1.7</t>
  </si>
  <si>
    <t>1 16 90030 03 0400 140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</si>
  <si>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</t>
  </si>
  <si>
    <t>5.3.1</t>
  </si>
  <si>
    <t>5.4.</t>
  </si>
  <si>
    <t>5.4.1.</t>
  </si>
  <si>
    <t>5.4.1.1.</t>
  </si>
  <si>
    <t>5.4.1.2.</t>
  </si>
  <si>
    <t>5.4.1.3.</t>
  </si>
  <si>
    <t>5.4.1.4.</t>
  </si>
  <si>
    <t>5.4.1.5.</t>
  </si>
  <si>
    <t>5.4.1.6.</t>
  </si>
  <si>
    <t>1 16 33000 00 0000 140</t>
  </si>
  <si>
    <t>1 16 33030 03 0000 140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</si>
  <si>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</si>
  <si>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99 1 00 00110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</si>
  <si>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</si>
  <si>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</si>
  <si>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</si>
  <si>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выплаты персоналу государственных (муниципальных) органов</t>
  </si>
  <si>
    <t>99 2 00 00110</t>
  </si>
  <si>
    <t>99 3 00 00110</t>
  </si>
  <si>
    <t>99 8 00 00210</t>
  </si>
  <si>
    <t xml:space="preserve">Фонд оплаты труда казенных учреждений 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</si>
  <si>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</si>
  <si>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</si>
  <si>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Расходы на выплаты персоналу казенных учреждений </t>
  </si>
  <si>
    <t>99 7 00 00210</t>
  </si>
  <si>
    <t>88 3 00 00000</t>
  </si>
  <si>
    <t>99 5 00 00110</t>
  </si>
  <si>
    <t>88 2 00 G0100</t>
  </si>
  <si>
    <t>99 9 00 G0850</t>
  </si>
  <si>
    <t xml:space="preserve">Расходы на исполнение государственного полномочия по организации и осуществлению деятельности по опеке и попечительству </t>
  </si>
  <si>
    <t>99 6 00 00110</t>
  </si>
  <si>
    <t>88 1 00 00000</t>
  </si>
  <si>
    <t>99 4 00 00110</t>
  </si>
  <si>
    <t>Расходы на реализацию муниципальной программы «Проведение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действий. Содействие в информировании населения об угрозе возникновения или о возникновении чрезвычайной ситуации»</t>
  </si>
  <si>
    <t>Расходы на реализацию муниципальной программы "Благоустройство придомовых и внутри дворовых территорий внутригородского муниципального образования Санкт-Петербурга муниципальный округ Владимирский округ"</t>
  </si>
  <si>
    <t>Расходы на реализацию  подпрограммы «Текущий ремонт и содержание объектов благоустройства на территории муниципального образования»</t>
  </si>
  <si>
    <t xml:space="preserve">Расходы на реализацию  подпрограммы "Установка,содержание и ремонт ограждений газонов" </t>
  </si>
  <si>
    <t>Расходы на реализацию  подпрограммы "Оборудование контейнерных площадок на дворовых территориях"</t>
  </si>
  <si>
    <t>Расходы на реализацию  подпрограммы "Озеленение территорий зеленых насаждений внутриквартального озеленения"</t>
  </si>
  <si>
    <t>Расходы на проведение работ по ликвидации несанкционированных свалок бытовых отходов и мусора</t>
  </si>
  <si>
    <t>88 4 00 00000</t>
  </si>
  <si>
    <t>Расходы на периодические издания, учрежденные органами местного самоуправления, опубликование муниципальных правовых актов, иной официальной информации</t>
  </si>
  <si>
    <t>88 8 00 00000</t>
  </si>
  <si>
    <t>Расходы на реализацию муниципальной программы «Обеспечение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образования»</t>
  </si>
  <si>
    <t>88 5 00 00000</t>
  </si>
  <si>
    <t xml:space="preserve">Расходы на исполнение  государственного полномочия по выплате денежных средств на содержание ребенка в семье опекуна и приемной семье </t>
  </si>
  <si>
    <t>Расходы на исполнение государственного полномочия  по выплате денежных средств на вознаграждение приемным родителям</t>
  </si>
  <si>
    <t>88 6 00 G0860</t>
  </si>
  <si>
    <t>88 7 00 G0870</t>
  </si>
  <si>
    <t>Расходы на реализацию муниципальной программы «Военно-патриотическое воспитание граждан муниципального образования»</t>
  </si>
  <si>
    <t>Расходы на реализацию муниципальной программы «Участие в профилактике терроризма и экстремизма на территории муниципального образования. Участие в установленном порядке в мероприятиях по профилактике незаконного потребления наркотических средств и психотропных веществ. Участие в реализации мероприятий по охране граждан от воздействия окружающего табачного дыма и последствий потребления табака на территории муниципального образования. Информирование населения о вреде потребления табака и вредном воздействии окружающего табачного дыма»</t>
  </si>
  <si>
    <t>Расходы на реализацию муниципальной программы «Петербург объединяет людей» - Толерантность.</t>
  </si>
  <si>
    <t>Расходы на реализацию муниципальной программы «Участие в реализации мер по профилактике дорожно-транспортного травматизма на территории муниципального образования»</t>
  </si>
  <si>
    <t>Расходы на реализацию муниципальной подпрограммы "Культурно-просветительские, образовательные и прочие экскурсии для жителей муниципального образования"</t>
  </si>
  <si>
    <t>1.1.2.1.1.1</t>
  </si>
  <si>
    <t>1.1.2.1.1.2.</t>
  </si>
  <si>
    <t>1.1.2.3.1.</t>
  </si>
  <si>
    <t>1.1.2.3.1.2</t>
  </si>
  <si>
    <t>1.1.2.3.1.3.</t>
  </si>
  <si>
    <t>2.1.1.1.1.</t>
  </si>
  <si>
    <t>3.1.1.2.</t>
  </si>
  <si>
    <t>3.1.1.2.1.</t>
  </si>
  <si>
    <t>3.1.1.2.1.1.</t>
  </si>
  <si>
    <t>3.1.1.2.1.2.</t>
  </si>
  <si>
    <t>3.1.1.1.1.2.</t>
  </si>
  <si>
    <t>3.1.3.2.1.2.</t>
  </si>
  <si>
    <t>3.7.2.1.</t>
  </si>
  <si>
    <t>3.7.2.1.1.</t>
  </si>
  <si>
    <t>3.4.1.2.</t>
  </si>
  <si>
    <t>3.4.1.3.</t>
  </si>
  <si>
    <t>3.4.1.2.1.</t>
  </si>
  <si>
    <t>3.4.1.3.1.</t>
  </si>
  <si>
    <t>к Постановлению от 18.12.2015 №02-03/496</t>
  </si>
  <si>
    <t>Код бюджетной классификации</t>
  </si>
  <si>
    <t>Сумма, тыс.руб.</t>
  </si>
  <si>
    <t xml:space="preserve">Наименование </t>
  </si>
  <si>
    <t xml:space="preserve"> Итого  источников финансирования дефицита бюджета</t>
  </si>
  <si>
    <t>1.1.1.1.1.2.</t>
  </si>
  <si>
    <t>1.1.1.1.1.1.</t>
  </si>
  <si>
    <t>Расходы на реализацию муниципальной программы «Участие в организации и финансировании временного трудоустройства несовершеннолетних в возрасте от 14 до 18 лет в свободное от учебы время»</t>
  </si>
  <si>
    <t>03 0 00 10000</t>
  </si>
  <si>
    <t>04 0 00 10000</t>
  </si>
  <si>
    <t>05 0 00 10000</t>
  </si>
  <si>
    <t>05 1 00 10000</t>
  </si>
  <si>
    <t>05 2 00 10000</t>
  </si>
  <si>
    <t>05 3 00 10000</t>
  </si>
  <si>
    <t>05 4 00 10000</t>
  </si>
  <si>
    <t>88 К 00 10000</t>
  </si>
  <si>
    <t>Расходы по погашению кредиторской задолженности прошлых лет по подразделу благоустройство</t>
  </si>
  <si>
    <t>06 0 00 10000</t>
  </si>
  <si>
    <t>07 0 00 10000</t>
  </si>
  <si>
    <t>08 0 00 10000</t>
  </si>
  <si>
    <t>09 0 00 10000</t>
  </si>
  <si>
    <t>10 0 00 10000</t>
  </si>
  <si>
    <t>11 0 00 10000</t>
  </si>
  <si>
    <t>11 1 00 10000</t>
  </si>
  <si>
    <t>11 2 00 10000</t>
  </si>
  <si>
    <t>11 3 00 10000</t>
  </si>
  <si>
    <t>12 0 00 10000</t>
  </si>
  <si>
    <t>Расходы по погашению кредиторской задолженности прошлых лет по подразделу физическая культура</t>
  </si>
  <si>
    <t>3.8.1.2.</t>
  </si>
  <si>
    <t>3.8.1.2.1.</t>
  </si>
  <si>
    <t>88 К 00 20000</t>
  </si>
  <si>
    <t>С изменениями от 21.01.2016, Постановление № 02-03/67</t>
  </si>
  <si>
    <t>Главный специалист (экономист)</t>
  </si>
  <si>
    <t>Гончарова М.И.</t>
  </si>
  <si>
    <t>3.1.3.1.3.1.1.</t>
  </si>
  <si>
    <t>3.1.3.1.3.1.2</t>
  </si>
  <si>
    <t>2.1.1.1.3.</t>
  </si>
  <si>
    <t>2.1.1.1.3.1.</t>
  </si>
  <si>
    <t>С изменениями от 29.01.2016, Постановление № 02-03/86</t>
  </si>
  <si>
    <t>874</t>
  </si>
  <si>
    <t>С изменениями от 17.03.2016, Постановление № 02-03/193</t>
  </si>
  <si>
    <t>С изменениями от 12.04.2016, Постановление № 02-03/238</t>
  </si>
  <si>
    <t>Исполнение судебных актов</t>
  </si>
  <si>
    <t>830</t>
  </si>
  <si>
    <t>831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</si>
  <si>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 </t>
  </si>
  <si>
    <t>С изменениями от 25.04.2016, Постановление № 02-03/257</t>
  </si>
  <si>
    <t>Глава Местной Администрации</t>
  </si>
  <si>
    <t>Клименко Л.П.</t>
  </si>
  <si>
    <t>С изменениями от 05.07.2016, Постановление № 02-03/334</t>
  </si>
  <si>
    <t>3.4.1.4.</t>
  </si>
  <si>
    <t>3.4.1.4.1.</t>
  </si>
  <si>
    <t>Расходы на непредвиденные мероприятия по подразделу благоустройство</t>
  </si>
  <si>
    <t>88 Н 00 10000</t>
  </si>
  <si>
    <t>С изменениями от 20.09.2016, Постановление № 02-03/424</t>
  </si>
  <si>
    <t>С изменениями от 30.09.2016, Постановление № 02-03/442</t>
  </si>
  <si>
    <t>112</t>
  </si>
  <si>
    <t>Иные выплаты персоналу казенных учреждений, за исключением фонда оплаты труда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</si>
</sst>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9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0" fillId="0" borderId="11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/>
    </xf>
    <xf numFmtId="2" fontId="6" fillId="0" borderId="10" xfId="0" applyNumberFormat="1" applyFont="1" applyBorder="1" applyAlignment="1">
      <alignment/>
    </xf>
    <xf numFmtId="49" fontId="5" fillId="0" borderId="11" xfId="0" applyNumberFormat="1" applyFont="1" applyFill="1" applyBorder="1" applyAlignment="1">
      <alignment horizontal="left"/>
    </xf>
    <xf numFmtId="49" fontId="10" fillId="0" borderId="11" xfId="0" applyNumberFormat="1" applyFont="1" applyFill="1" applyBorder="1" applyAlignment="1">
      <alignment horizontal="left"/>
    </xf>
    <xf numFmtId="2" fontId="9" fillId="0" borderId="10" xfId="0" applyNumberFormat="1" applyFont="1" applyBorder="1" applyAlignment="1">
      <alignment/>
    </xf>
    <xf numFmtId="2" fontId="7" fillId="32" borderId="10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2" fontId="9" fillId="32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2" fontId="12" fillId="32" borderId="10" xfId="0" applyNumberFormat="1" applyFont="1" applyFill="1" applyBorder="1" applyAlignment="1">
      <alignment/>
    </xf>
    <xf numFmtId="2" fontId="13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2" fontId="6" fillId="0" borderId="1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0" fillId="0" borderId="12" xfId="0" applyFont="1" applyFill="1" applyBorder="1" applyAlignment="1">
      <alignment horizontal="center" wrapText="1"/>
    </xf>
    <xf numFmtId="177" fontId="10" fillId="0" borderId="11" xfId="0" applyNumberFormat="1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/>
    </xf>
    <xf numFmtId="177" fontId="5" fillId="0" borderId="11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 wrapText="1"/>
    </xf>
    <xf numFmtId="172" fontId="5" fillId="0" borderId="11" xfId="0" applyNumberFormat="1" applyFont="1" applyFill="1" applyBorder="1" applyAlignment="1">
      <alignment horizontal="center"/>
    </xf>
    <xf numFmtId="177" fontId="10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15" fillId="0" borderId="11" xfId="0" applyFont="1" applyBorder="1" applyAlignment="1">
      <alignment/>
    </xf>
    <xf numFmtId="0" fontId="9" fillId="0" borderId="11" xfId="0" applyFont="1" applyBorder="1" applyAlignment="1">
      <alignment wrapText="1"/>
    </xf>
    <xf numFmtId="0" fontId="8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14" fontId="8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 wrapText="1"/>
    </xf>
    <xf numFmtId="0" fontId="9" fillId="0" borderId="0" xfId="0" applyFont="1" applyAlignment="1">
      <alignment/>
    </xf>
    <xf numFmtId="16" fontId="8" fillId="0" borderId="11" xfId="0" applyNumberFormat="1" applyFont="1" applyBorder="1" applyAlignment="1">
      <alignment/>
    </xf>
    <xf numFmtId="0" fontId="16" fillId="0" borderId="11" xfId="0" applyFont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15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49" fontId="9" fillId="0" borderId="11" xfId="0" applyNumberFormat="1" applyFont="1" applyBorder="1" applyAlignment="1">
      <alignment horizontal="left"/>
    </xf>
    <xf numFmtId="0" fontId="15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49" fontId="8" fillId="0" borderId="0" xfId="0" applyNumberFormat="1" applyFont="1" applyFill="1" applyBorder="1" applyAlignment="1">
      <alignment/>
    </xf>
    <xf numFmtId="49" fontId="15" fillId="0" borderId="11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177" fontId="9" fillId="0" borderId="11" xfId="0" applyNumberFormat="1" applyFont="1" applyBorder="1" applyAlignment="1">
      <alignment horizontal="center" vertical="top"/>
    </xf>
    <xf numFmtId="2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/>
    </xf>
    <xf numFmtId="49" fontId="14" fillId="0" borderId="11" xfId="0" applyNumberFormat="1" applyFont="1" applyBorder="1" applyAlignment="1">
      <alignment horizontal="center" vertical="top"/>
    </xf>
    <xf numFmtId="0" fontId="6" fillId="0" borderId="11" xfId="0" applyFont="1" applyBorder="1" applyAlignment="1">
      <alignment/>
    </xf>
    <xf numFmtId="177" fontId="6" fillId="0" borderId="11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vertical="top" wrapText="1"/>
    </xf>
    <xf numFmtId="177" fontId="9" fillId="0" borderId="11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177" fontId="9" fillId="0" borderId="11" xfId="0" applyNumberFormat="1" applyFont="1" applyBorder="1" applyAlignment="1">
      <alignment/>
    </xf>
    <xf numFmtId="177" fontId="6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77" fontId="5" fillId="0" borderId="11" xfId="0" applyNumberFormat="1" applyFont="1" applyBorder="1" applyAlignment="1">
      <alignment horizontal="center"/>
    </xf>
    <xf numFmtId="0" fontId="6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top"/>
    </xf>
    <xf numFmtId="177" fontId="10" fillId="0" borderId="11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/>
    </xf>
    <xf numFmtId="0" fontId="11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5" fillId="0" borderId="10" xfId="0" applyNumberFormat="1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5" fillId="0" borderId="11" xfId="0" applyFont="1" applyFill="1" applyBorder="1" applyAlignment="1">
      <alignment vertical="center" wrapText="1"/>
    </xf>
    <xf numFmtId="177" fontId="9" fillId="32" borderId="11" xfId="0" applyNumberFormat="1" applyFont="1" applyFill="1" applyBorder="1" applyAlignment="1">
      <alignment/>
    </xf>
    <xf numFmtId="177" fontId="6" fillId="32" borderId="11" xfId="0" applyNumberFormat="1" applyFont="1" applyFill="1" applyBorder="1" applyAlignment="1">
      <alignment/>
    </xf>
    <xf numFmtId="177" fontId="6" fillId="0" borderId="11" xfId="0" applyNumberFormat="1" applyFont="1" applyFill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18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6" fillId="0" borderId="11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10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19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view="pageBreakPreview" zoomScale="98" zoomScaleSheetLayoutView="98" workbookViewId="0" topLeftCell="A1">
      <selection activeCell="G71" sqref="G71"/>
    </sheetView>
  </sheetViews>
  <sheetFormatPr defaultColWidth="8.875" defaultRowHeight="12.75"/>
  <cols>
    <col min="1" max="1" width="6.125" style="4" customWidth="1"/>
    <col min="2" max="2" width="6.75390625" style="4" customWidth="1"/>
    <col min="3" max="3" width="19.875" style="4" customWidth="1"/>
    <col min="4" max="4" width="65.00390625" style="4" customWidth="1"/>
    <col min="5" max="5" width="11.25390625" style="4" customWidth="1"/>
    <col min="6" max="16384" width="8.875" style="4" customWidth="1"/>
  </cols>
  <sheetData>
    <row r="1" spans="4:5" ht="12.75">
      <c r="D1" s="115" t="s">
        <v>335</v>
      </c>
      <c r="E1" s="115"/>
    </row>
    <row r="2" spans="4:5" ht="12.75">
      <c r="D2" s="116" t="s">
        <v>457</v>
      </c>
      <c r="E2" s="116"/>
    </row>
    <row r="3" spans="1:5" s="42" customFormat="1" ht="12" customHeight="1">
      <c r="A3" s="115" t="s">
        <v>506</v>
      </c>
      <c r="B3" s="115"/>
      <c r="C3" s="115"/>
      <c r="D3" s="115"/>
      <c r="E3" s="115"/>
    </row>
    <row r="4" spans="1:5" s="42" customFormat="1" ht="12" customHeight="1">
      <c r="A4" s="115" t="s">
        <v>512</v>
      </c>
      <c r="B4" s="115"/>
      <c r="C4" s="115"/>
      <c r="D4" s="115"/>
      <c r="E4" s="115"/>
    </row>
    <row r="5" spans="1:5" ht="11.25" customHeight="1">
      <c r="A5" s="117" t="s">
        <v>333</v>
      </c>
      <c r="B5" s="117"/>
      <c r="C5" s="117"/>
      <c r="D5" s="117"/>
      <c r="E5" s="117"/>
    </row>
    <row r="6" spans="1:5" ht="12.75">
      <c r="A6" s="115" t="s">
        <v>504</v>
      </c>
      <c r="B6" s="115"/>
      <c r="C6" s="115"/>
      <c r="D6" s="115"/>
      <c r="E6" s="115"/>
    </row>
    <row r="7" spans="1:5" ht="18" customHeight="1">
      <c r="A7" s="115" t="s">
        <v>334</v>
      </c>
      <c r="B7" s="115"/>
      <c r="C7" s="115"/>
      <c r="D7" s="115"/>
      <c r="E7" s="115"/>
    </row>
    <row r="8" spans="1:5" ht="12.75">
      <c r="A8" s="115"/>
      <c r="B8" s="115"/>
      <c r="C8" s="115"/>
      <c r="D8" s="115"/>
      <c r="E8" s="115"/>
    </row>
    <row r="9" spans="1:5" ht="15.75" customHeight="1">
      <c r="A9" s="115" t="s">
        <v>505</v>
      </c>
      <c r="B9" s="115"/>
      <c r="C9" s="115"/>
      <c r="D9" s="115"/>
      <c r="E9" s="115"/>
    </row>
    <row r="10" spans="1:5" ht="30" customHeight="1">
      <c r="A10" s="120" t="s">
        <v>379</v>
      </c>
      <c r="B10" s="120"/>
      <c r="C10" s="120"/>
      <c r="D10" s="120"/>
      <c r="E10" s="120"/>
    </row>
    <row r="11" spans="1:5" ht="20.25" customHeight="1">
      <c r="A11" s="118" t="s">
        <v>0</v>
      </c>
      <c r="B11" s="123" t="s">
        <v>458</v>
      </c>
      <c r="C11" s="124"/>
      <c r="D11" s="121" t="s">
        <v>22</v>
      </c>
      <c r="E11" s="121" t="s">
        <v>459</v>
      </c>
    </row>
    <row r="12" spans="1:5" ht="12.75">
      <c r="A12" s="118"/>
      <c r="B12" s="125"/>
      <c r="C12" s="126"/>
      <c r="D12" s="122"/>
      <c r="E12" s="122"/>
    </row>
    <row r="13" spans="1:5" ht="12.75">
      <c r="A13" s="44" t="s">
        <v>1</v>
      </c>
      <c r="B13" s="62" t="s">
        <v>47</v>
      </c>
      <c r="C13" s="63" t="s">
        <v>51</v>
      </c>
      <c r="D13" s="45" t="s">
        <v>104</v>
      </c>
      <c r="E13" s="81">
        <f>SUM(E14,E22,E25,E28,E35,)+E52</f>
        <v>116000</v>
      </c>
    </row>
    <row r="14" spans="1:5" ht="12.75">
      <c r="A14" s="44" t="s">
        <v>2</v>
      </c>
      <c r="B14" s="62" t="s">
        <v>47</v>
      </c>
      <c r="C14" s="63" t="s">
        <v>52</v>
      </c>
      <c r="D14" s="45" t="s">
        <v>4</v>
      </c>
      <c r="E14" s="81">
        <f>E15+E19+E20</f>
        <v>81670.8</v>
      </c>
    </row>
    <row r="15" spans="1:5" ht="25.5">
      <c r="A15" s="46" t="s">
        <v>12</v>
      </c>
      <c r="B15" s="64" t="s">
        <v>47</v>
      </c>
      <c r="C15" s="65" t="s">
        <v>53</v>
      </c>
      <c r="D15" s="47" t="s">
        <v>95</v>
      </c>
      <c r="E15" s="82">
        <f>E16+E17+E18</f>
        <v>52370.8</v>
      </c>
    </row>
    <row r="16" spans="1:5" ht="33" customHeight="1">
      <c r="A16" s="46" t="s">
        <v>13</v>
      </c>
      <c r="B16" s="64" t="s">
        <v>47</v>
      </c>
      <c r="C16" s="65" t="s">
        <v>167</v>
      </c>
      <c r="D16" s="47" t="s">
        <v>96</v>
      </c>
      <c r="E16" s="82">
        <v>34870.8</v>
      </c>
    </row>
    <row r="17" spans="1:5" ht="25.5">
      <c r="A17" s="46" t="s">
        <v>16</v>
      </c>
      <c r="B17" s="64" t="s">
        <v>47</v>
      </c>
      <c r="C17" s="65" t="s">
        <v>168</v>
      </c>
      <c r="D17" s="47" t="s">
        <v>97</v>
      </c>
      <c r="E17" s="82">
        <v>13500</v>
      </c>
    </row>
    <row r="18" spans="1:5" ht="25.5">
      <c r="A18" s="48" t="s">
        <v>124</v>
      </c>
      <c r="B18" s="65">
        <v>182</v>
      </c>
      <c r="C18" s="65" t="s">
        <v>125</v>
      </c>
      <c r="D18" s="47" t="s">
        <v>126</v>
      </c>
      <c r="E18" s="82">
        <v>4000</v>
      </c>
    </row>
    <row r="19" spans="1:5" ht="12.75">
      <c r="A19" s="46" t="s">
        <v>17</v>
      </c>
      <c r="B19" s="64" t="s">
        <v>47</v>
      </c>
      <c r="C19" s="65" t="s">
        <v>54</v>
      </c>
      <c r="D19" s="47" t="s">
        <v>49</v>
      </c>
      <c r="E19" s="82">
        <v>28000</v>
      </c>
    </row>
    <row r="20" spans="1:5" ht="25.5">
      <c r="A20" s="46" t="s">
        <v>205</v>
      </c>
      <c r="B20" s="64" t="s">
        <v>47</v>
      </c>
      <c r="C20" s="65" t="s">
        <v>206</v>
      </c>
      <c r="D20" s="47" t="s">
        <v>207</v>
      </c>
      <c r="E20" s="82">
        <f>E21</f>
        <v>1300</v>
      </c>
    </row>
    <row r="21" spans="1:5" ht="25.5">
      <c r="A21" s="46" t="s">
        <v>338</v>
      </c>
      <c r="B21" s="64" t="s">
        <v>48</v>
      </c>
      <c r="C21" s="65" t="s">
        <v>339</v>
      </c>
      <c r="D21" s="47" t="s">
        <v>345</v>
      </c>
      <c r="E21" s="82">
        <v>1300</v>
      </c>
    </row>
    <row r="22" spans="1:5" ht="12.75">
      <c r="A22" s="44" t="s">
        <v>3</v>
      </c>
      <c r="B22" s="62" t="s">
        <v>47</v>
      </c>
      <c r="C22" s="63" t="s">
        <v>55</v>
      </c>
      <c r="D22" s="45" t="s">
        <v>7</v>
      </c>
      <c r="E22" s="81">
        <f>E23</f>
        <v>29000</v>
      </c>
    </row>
    <row r="23" spans="1:5" ht="12.75">
      <c r="A23" s="46" t="s">
        <v>5</v>
      </c>
      <c r="B23" s="64" t="s">
        <v>47</v>
      </c>
      <c r="C23" s="65" t="s">
        <v>180</v>
      </c>
      <c r="D23" s="47" t="s">
        <v>181</v>
      </c>
      <c r="E23" s="82">
        <f>E24</f>
        <v>29000</v>
      </c>
    </row>
    <row r="24" spans="1:5" ht="38.25">
      <c r="A24" s="46" t="s">
        <v>114</v>
      </c>
      <c r="B24" s="64" t="s">
        <v>48</v>
      </c>
      <c r="C24" s="65" t="s">
        <v>56</v>
      </c>
      <c r="D24" s="47" t="s">
        <v>346</v>
      </c>
      <c r="E24" s="82">
        <v>29000</v>
      </c>
    </row>
    <row r="25" spans="1:5" ht="25.5">
      <c r="A25" s="44" t="s">
        <v>6</v>
      </c>
      <c r="B25" s="62" t="s">
        <v>47</v>
      </c>
      <c r="C25" s="63" t="s">
        <v>57</v>
      </c>
      <c r="D25" s="45" t="s">
        <v>28</v>
      </c>
      <c r="E25" s="81">
        <f>E26</f>
        <v>1</v>
      </c>
    </row>
    <row r="26" spans="1:5" ht="17.25" customHeight="1">
      <c r="A26" s="46" t="s">
        <v>8</v>
      </c>
      <c r="B26" s="64" t="s">
        <v>47</v>
      </c>
      <c r="C26" s="65" t="s">
        <v>72</v>
      </c>
      <c r="D26" s="47" t="s">
        <v>7</v>
      </c>
      <c r="E26" s="82">
        <f>E27</f>
        <v>1</v>
      </c>
    </row>
    <row r="27" spans="1:5" ht="12.75">
      <c r="A27" s="48" t="s">
        <v>18</v>
      </c>
      <c r="B27" s="64" t="s">
        <v>48</v>
      </c>
      <c r="C27" s="65" t="s">
        <v>58</v>
      </c>
      <c r="D27" s="47" t="s">
        <v>50</v>
      </c>
      <c r="E27" s="82">
        <v>1</v>
      </c>
    </row>
    <row r="28" spans="1:5" ht="25.5">
      <c r="A28" s="44" t="s">
        <v>9</v>
      </c>
      <c r="B28" s="62" t="s">
        <v>47</v>
      </c>
      <c r="C28" s="63" t="s">
        <v>73</v>
      </c>
      <c r="D28" s="45" t="s">
        <v>152</v>
      </c>
      <c r="E28" s="112">
        <f>E29</f>
        <v>110</v>
      </c>
    </row>
    <row r="29" spans="1:5" ht="12.75">
      <c r="A29" s="46" t="s">
        <v>10</v>
      </c>
      <c r="B29" s="64" t="s">
        <v>47</v>
      </c>
      <c r="C29" s="65" t="s">
        <v>170</v>
      </c>
      <c r="D29" s="49" t="s">
        <v>171</v>
      </c>
      <c r="E29" s="113">
        <f>E30+E32</f>
        <v>110</v>
      </c>
    </row>
    <row r="30" spans="1:5" ht="24.75" customHeight="1">
      <c r="A30" s="46" t="s">
        <v>86</v>
      </c>
      <c r="B30" s="64" t="s">
        <v>47</v>
      </c>
      <c r="C30" s="65" t="s">
        <v>172</v>
      </c>
      <c r="D30" s="49" t="s">
        <v>173</v>
      </c>
      <c r="E30" s="113">
        <f>E31</f>
        <v>10</v>
      </c>
    </row>
    <row r="31" spans="1:5" ht="38.25">
      <c r="A31" s="46" t="s">
        <v>197</v>
      </c>
      <c r="B31" s="64" t="s">
        <v>62</v>
      </c>
      <c r="C31" s="65" t="s">
        <v>169</v>
      </c>
      <c r="D31" s="47" t="s">
        <v>348</v>
      </c>
      <c r="E31" s="113">
        <v>10</v>
      </c>
    </row>
    <row r="32" spans="1:5" ht="12.75">
      <c r="A32" s="50" t="s">
        <v>179</v>
      </c>
      <c r="B32" s="64" t="s">
        <v>47</v>
      </c>
      <c r="C32" s="65" t="s">
        <v>153</v>
      </c>
      <c r="D32" s="51" t="s">
        <v>182</v>
      </c>
      <c r="E32" s="113">
        <f>E33</f>
        <v>100</v>
      </c>
    </row>
    <row r="33" spans="1:5" s="52" customFormat="1" ht="26.25" customHeight="1">
      <c r="A33" s="50" t="s">
        <v>188</v>
      </c>
      <c r="B33" s="64" t="s">
        <v>47</v>
      </c>
      <c r="C33" s="65" t="s">
        <v>154</v>
      </c>
      <c r="D33" s="47" t="s">
        <v>347</v>
      </c>
      <c r="E33" s="113">
        <f>E34</f>
        <v>100</v>
      </c>
    </row>
    <row r="34" spans="1:5" ht="51">
      <c r="A34" s="50" t="s">
        <v>198</v>
      </c>
      <c r="B34" s="65">
        <v>867</v>
      </c>
      <c r="C34" s="65" t="s">
        <v>155</v>
      </c>
      <c r="D34" s="47" t="s">
        <v>156</v>
      </c>
      <c r="E34" s="113">
        <v>100</v>
      </c>
    </row>
    <row r="35" spans="1:5" ht="28.5" customHeight="1">
      <c r="A35" s="44" t="s">
        <v>19</v>
      </c>
      <c r="B35" s="62" t="s">
        <v>47</v>
      </c>
      <c r="C35" s="63" t="s">
        <v>59</v>
      </c>
      <c r="D35" s="45" t="s">
        <v>161</v>
      </c>
      <c r="E35" s="81">
        <f>E36+E37+E41+E43</f>
        <v>5217</v>
      </c>
    </row>
    <row r="36" spans="1:5" ht="38.25">
      <c r="A36" s="46" t="s">
        <v>20</v>
      </c>
      <c r="B36" s="64" t="s">
        <v>48</v>
      </c>
      <c r="C36" s="65" t="s">
        <v>60</v>
      </c>
      <c r="D36" s="47" t="s">
        <v>183</v>
      </c>
      <c r="E36" s="82">
        <v>1311</v>
      </c>
    </row>
    <row r="37" spans="1:5" ht="12.75">
      <c r="A37" s="53" t="s">
        <v>199</v>
      </c>
      <c r="B37" s="64" t="s">
        <v>47</v>
      </c>
      <c r="C37" s="65" t="s">
        <v>141</v>
      </c>
      <c r="D37" s="47" t="s">
        <v>142</v>
      </c>
      <c r="E37" s="82">
        <f>E38</f>
        <v>20</v>
      </c>
    </row>
    <row r="38" spans="1:5" ht="51">
      <c r="A38" s="50" t="s">
        <v>200</v>
      </c>
      <c r="B38" s="64" t="s">
        <v>47</v>
      </c>
      <c r="C38" s="65" t="s">
        <v>144</v>
      </c>
      <c r="D38" s="54" t="s">
        <v>351</v>
      </c>
      <c r="E38" s="82">
        <f>E40+E39</f>
        <v>20</v>
      </c>
    </row>
    <row r="39" spans="1:5" ht="63.75">
      <c r="A39" s="50" t="s">
        <v>201</v>
      </c>
      <c r="B39" s="64" t="s">
        <v>62</v>
      </c>
      <c r="C39" s="65" t="s">
        <v>162</v>
      </c>
      <c r="D39" s="55" t="s">
        <v>350</v>
      </c>
      <c r="E39" s="82">
        <v>10</v>
      </c>
    </row>
    <row r="40" spans="1:5" ht="57" customHeight="1">
      <c r="A40" s="50" t="s">
        <v>202</v>
      </c>
      <c r="B40" s="64" t="s">
        <v>62</v>
      </c>
      <c r="C40" s="65" t="s">
        <v>157</v>
      </c>
      <c r="D40" s="55" t="s">
        <v>349</v>
      </c>
      <c r="E40" s="82">
        <v>10</v>
      </c>
    </row>
    <row r="41" spans="1:5" ht="44.25" customHeight="1">
      <c r="A41" s="50" t="s">
        <v>203</v>
      </c>
      <c r="B41" s="64" t="s">
        <v>47</v>
      </c>
      <c r="C41" s="65" t="s">
        <v>394</v>
      </c>
      <c r="D41" s="55" t="s">
        <v>396</v>
      </c>
      <c r="E41" s="82">
        <f>E42</f>
        <v>5</v>
      </c>
    </row>
    <row r="42" spans="1:5" ht="63.75">
      <c r="A42" s="50" t="s">
        <v>385</v>
      </c>
      <c r="B42" s="64" t="s">
        <v>496</v>
      </c>
      <c r="C42" s="65" t="s">
        <v>395</v>
      </c>
      <c r="D42" s="55" t="s">
        <v>384</v>
      </c>
      <c r="E42" s="82">
        <v>5</v>
      </c>
    </row>
    <row r="43" spans="1:5" ht="25.5">
      <c r="A43" s="46" t="s">
        <v>386</v>
      </c>
      <c r="B43" s="64" t="s">
        <v>47</v>
      </c>
      <c r="C43" s="65" t="s">
        <v>107</v>
      </c>
      <c r="D43" s="47" t="s">
        <v>184</v>
      </c>
      <c r="E43" s="82">
        <f>E44</f>
        <v>3881</v>
      </c>
    </row>
    <row r="44" spans="1:5" ht="38.25">
      <c r="A44" s="46" t="s">
        <v>387</v>
      </c>
      <c r="B44" s="64" t="s">
        <v>47</v>
      </c>
      <c r="C44" s="65" t="s">
        <v>69</v>
      </c>
      <c r="D44" s="47" t="s">
        <v>355</v>
      </c>
      <c r="E44" s="82">
        <f>SUM(E45,E47,E48)+E49+E50+E46+E51</f>
        <v>3881</v>
      </c>
    </row>
    <row r="45" spans="1:5" ht="38.25">
      <c r="A45" s="50" t="s">
        <v>388</v>
      </c>
      <c r="B45" s="64" t="s">
        <v>98</v>
      </c>
      <c r="C45" s="65" t="s">
        <v>70</v>
      </c>
      <c r="D45" s="47" t="s">
        <v>185</v>
      </c>
      <c r="E45" s="82">
        <v>1800</v>
      </c>
    </row>
    <row r="46" spans="1:5" ht="38.25">
      <c r="A46" s="50" t="s">
        <v>389</v>
      </c>
      <c r="B46" s="64" t="s">
        <v>340</v>
      </c>
      <c r="C46" s="65" t="s">
        <v>70</v>
      </c>
      <c r="D46" s="47" t="s">
        <v>185</v>
      </c>
      <c r="E46" s="82">
        <v>1300</v>
      </c>
    </row>
    <row r="47" spans="1:5" ht="38.25">
      <c r="A47" s="50" t="s">
        <v>390</v>
      </c>
      <c r="B47" s="64" t="s">
        <v>99</v>
      </c>
      <c r="C47" s="65" t="s">
        <v>70</v>
      </c>
      <c r="D47" s="47" t="s">
        <v>185</v>
      </c>
      <c r="E47" s="82">
        <v>550</v>
      </c>
    </row>
    <row r="48" spans="1:5" ht="38.25">
      <c r="A48" s="50" t="s">
        <v>391</v>
      </c>
      <c r="B48" s="64" t="s">
        <v>100</v>
      </c>
      <c r="C48" s="65" t="s">
        <v>70</v>
      </c>
      <c r="D48" s="47" t="s">
        <v>185</v>
      </c>
      <c r="E48" s="82">
        <v>130</v>
      </c>
    </row>
    <row r="49" spans="1:5" ht="51">
      <c r="A49" s="50" t="s">
        <v>392</v>
      </c>
      <c r="B49" s="64" t="s">
        <v>100</v>
      </c>
      <c r="C49" s="65" t="s">
        <v>158</v>
      </c>
      <c r="D49" s="47" t="s">
        <v>159</v>
      </c>
      <c r="E49" s="82">
        <v>90</v>
      </c>
    </row>
    <row r="50" spans="1:5" ht="54">
      <c r="A50" s="50" t="s">
        <v>393</v>
      </c>
      <c r="B50" s="64" t="s">
        <v>62</v>
      </c>
      <c r="C50" s="65" t="s">
        <v>186</v>
      </c>
      <c r="D50" s="47" t="s">
        <v>369</v>
      </c>
      <c r="E50" s="82">
        <v>1</v>
      </c>
    </row>
    <row r="51" spans="1:5" ht="63.75">
      <c r="A51" s="50" t="s">
        <v>382</v>
      </c>
      <c r="B51" s="64" t="s">
        <v>62</v>
      </c>
      <c r="C51" s="65" t="s">
        <v>383</v>
      </c>
      <c r="D51" s="55" t="s">
        <v>384</v>
      </c>
      <c r="E51" s="82">
        <v>10</v>
      </c>
    </row>
    <row r="52" spans="1:5" ht="12.75">
      <c r="A52" s="56" t="s">
        <v>21</v>
      </c>
      <c r="B52" s="62" t="s">
        <v>47</v>
      </c>
      <c r="C52" s="63" t="s">
        <v>174</v>
      </c>
      <c r="D52" s="45" t="s">
        <v>175</v>
      </c>
      <c r="E52" s="112">
        <f>E53</f>
        <v>1.2</v>
      </c>
    </row>
    <row r="53" spans="1:5" ht="29.25" customHeight="1">
      <c r="A53" s="50" t="s">
        <v>45</v>
      </c>
      <c r="B53" s="66" t="s">
        <v>47</v>
      </c>
      <c r="C53" s="65" t="s">
        <v>176</v>
      </c>
      <c r="D53" s="47" t="s">
        <v>177</v>
      </c>
      <c r="E53" s="113">
        <f>E54</f>
        <v>1.2</v>
      </c>
    </row>
    <row r="54" spans="1:5" ht="25.5">
      <c r="A54" s="50" t="s">
        <v>115</v>
      </c>
      <c r="B54" s="66">
        <v>982</v>
      </c>
      <c r="C54" s="65" t="s">
        <v>178</v>
      </c>
      <c r="D54" s="47" t="s">
        <v>352</v>
      </c>
      <c r="E54" s="113">
        <v>1.2</v>
      </c>
    </row>
    <row r="55" spans="1:5" ht="12.75">
      <c r="A55" s="44" t="s">
        <v>11</v>
      </c>
      <c r="B55" s="62" t="s">
        <v>47</v>
      </c>
      <c r="C55" s="63" t="s">
        <v>61</v>
      </c>
      <c r="D55" s="45" t="s">
        <v>29</v>
      </c>
      <c r="E55" s="81">
        <f>E56</f>
        <v>20890.8</v>
      </c>
    </row>
    <row r="56" spans="1:5" ht="25.5">
      <c r="A56" s="44" t="s">
        <v>2</v>
      </c>
      <c r="B56" s="62" t="s">
        <v>47</v>
      </c>
      <c r="C56" s="63" t="s">
        <v>78</v>
      </c>
      <c r="D56" s="45" t="s">
        <v>79</v>
      </c>
      <c r="E56" s="81">
        <f>SUM(E57,E61)</f>
        <v>20890.8</v>
      </c>
    </row>
    <row r="57" spans="1:5" ht="25.5">
      <c r="A57" s="46" t="s">
        <v>12</v>
      </c>
      <c r="B57" s="64" t="s">
        <v>47</v>
      </c>
      <c r="C57" s="65" t="s">
        <v>80</v>
      </c>
      <c r="D57" s="47" t="s">
        <v>187</v>
      </c>
      <c r="E57" s="82">
        <f>E58</f>
        <v>2577.7</v>
      </c>
    </row>
    <row r="58" spans="1:5" ht="38.25">
      <c r="A58" s="46" t="s">
        <v>13</v>
      </c>
      <c r="B58" s="64" t="s">
        <v>62</v>
      </c>
      <c r="C58" s="65" t="s">
        <v>81</v>
      </c>
      <c r="D58" s="47" t="s">
        <v>354</v>
      </c>
      <c r="E58" s="82">
        <f>SUM(E59:E60)</f>
        <v>2577.7</v>
      </c>
    </row>
    <row r="59" spans="1:5" ht="51">
      <c r="A59" s="46" t="s">
        <v>112</v>
      </c>
      <c r="B59" s="64" t="s">
        <v>62</v>
      </c>
      <c r="C59" s="65" t="s">
        <v>108</v>
      </c>
      <c r="D59" s="47" t="s">
        <v>127</v>
      </c>
      <c r="E59" s="82">
        <v>2571.7</v>
      </c>
    </row>
    <row r="60" spans="1:5" ht="63.75">
      <c r="A60" s="46" t="s">
        <v>113</v>
      </c>
      <c r="B60" s="64" t="s">
        <v>62</v>
      </c>
      <c r="C60" s="65" t="s">
        <v>109</v>
      </c>
      <c r="D60" s="47" t="s">
        <v>128</v>
      </c>
      <c r="E60" s="82">
        <v>6</v>
      </c>
    </row>
    <row r="61" spans="1:5" ht="38.25">
      <c r="A61" s="50" t="s">
        <v>17</v>
      </c>
      <c r="B61" s="64" t="s">
        <v>47</v>
      </c>
      <c r="C61" s="65" t="s">
        <v>82</v>
      </c>
      <c r="D61" s="47" t="s">
        <v>163</v>
      </c>
      <c r="E61" s="82">
        <f>E62</f>
        <v>18313.1</v>
      </c>
    </row>
    <row r="62" spans="1:5" ht="51">
      <c r="A62" s="50" t="s">
        <v>101</v>
      </c>
      <c r="B62" s="64" t="s">
        <v>62</v>
      </c>
      <c r="C62" s="65" t="s">
        <v>83</v>
      </c>
      <c r="D62" s="47" t="s">
        <v>353</v>
      </c>
      <c r="E62" s="82">
        <f>SUM(E63:E64)</f>
        <v>18313.1</v>
      </c>
    </row>
    <row r="63" spans="1:5" ht="25.5">
      <c r="A63" s="50" t="s">
        <v>102</v>
      </c>
      <c r="B63" s="64" t="s">
        <v>62</v>
      </c>
      <c r="C63" s="65" t="s">
        <v>84</v>
      </c>
      <c r="D63" s="47" t="s">
        <v>164</v>
      </c>
      <c r="E63" s="82">
        <v>10477.5</v>
      </c>
    </row>
    <row r="64" spans="1:5" ht="25.5">
      <c r="A64" s="50" t="s">
        <v>103</v>
      </c>
      <c r="B64" s="64" t="s">
        <v>62</v>
      </c>
      <c r="C64" s="65" t="s">
        <v>85</v>
      </c>
      <c r="D64" s="47" t="s">
        <v>165</v>
      </c>
      <c r="E64" s="114">
        <v>7835.6</v>
      </c>
    </row>
    <row r="65" spans="1:5" ht="12.75">
      <c r="A65" s="57"/>
      <c r="B65" s="58"/>
      <c r="C65" s="59"/>
      <c r="D65" s="60" t="s">
        <v>218</v>
      </c>
      <c r="E65" s="89">
        <f>E55+E13</f>
        <v>136890.8</v>
      </c>
    </row>
    <row r="66" ht="22.5" customHeight="1"/>
    <row r="67" spans="1:4" ht="10.5" customHeight="1">
      <c r="A67" s="4" t="s">
        <v>372</v>
      </c>
      <c r="D67" s="5" t="s">
        <v>373</v>
      </c>
    </row>
    <row r="68" ht="24" customHeight="1">
      <c r="D68" s="5"/>
    </row>
    <row r="69" spans="1:4" ht="12.75">
      <c r="A69" s="4" t="s">
        <v>489</v>
      </c>
      <c r="D69" s="5" t="s">
        <v>490</v>
      </c>
    </row>
    <row r="70" spans="1:4" ht="12.75">
      <c r="A70" s="119"/>
      <c r="B70" s="119"/>
      <c r="C70" s="119"/>
      <c r="D70" s="5"/>
    </row>
    <row r="72" ht="12.75">
      <c r="A72" s="61"/>
    </row>
  </sheetData>
  <sheetProtection/>
  <mergeCells count="15">
    <mergeCell ref="A9:E9"/>
    <mergeCell ref="A11:A12"/>
    <mergeCell ref="A70:C70"/>
    <mergeCell ref="A10:E10"/>
    <mergeCell ref="E11:E12"/>
    <mergeCell ref="D11:D12"/>
    <mergeCell ref="B11:C12"/>
    <mergeCell ref="D1:E1"/>
    <mergeCell ref="D2:E2"/>
    <mergeCell ref="A5:E5"/>
    <mergeCell ref="A6:E6"/>
    <mergeCell ref="A7:E7"/>
    <mergeCell ref="A8:E8"/>
    <mergeCell ref="A3:E3"/>
    <mergeCell ref="A4:E4"/>
  </mergeCells>
  <printOptions/>
  <pageMargins left="0.7086614173228347" right="0.2755905511811024" top="0.2362204724409449" bottom="0.2362204724409449" header="0.2362204724409449" footer="0.15748031496062992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5"/>
  <sheetViews>
    <sheetView view="pageBreakPreview" zoomScale="75" zoomScaleNormal="75" zoomScaleSheetLayoutView="75" workbookViewId="0" topLeftCell="A105">
      <selection activeCell="J18" sqref="J18"/>
    </sheetView>
  </sheetViews>
  <sheetFormatPr defaultColWidth="9.00390625" defaultRowHeight="12.75"/>
  <cols>
    <col min="1" max="1" width="13.375" style="2" customWidth="1"/>
    <col min="2" max="2" width="73.625" style="85" customWidth="1"/>
    <col min="3" max="3" width="7.25390625" style="3" customWidth="1"/>
    <col min="4" max="4" width="9.875" style="3" customWidth="1"/>
    <col min="5" max="5" width="20.00390625" style="3" customWidth="1"/>
    <col min="6" max="6" width="6.00390625" style="3" customWidth="1"/>
    <col min="7" max="7" width="12.75390625" style="3" customWidth="1"/>
    <col min="8" max="8" width="3.375" style="4" hidden="1" customWidth="1"/>
    <col min="9" max="16384" width="9.125" style="4" customWidth="1"/>
  </cols>
  <sheetData>
    <row r="1" spans="5:7" ht="15.75">
      <c r="E1" s="133" t="s">
        <v>336</v>
      </c>
      <c r="F1" s="133"/>
      <c r="G1" s="133"/>
    </row>
    <row r="2" spans="2:7" ht="15.75">
      <c r="B2" s="133" t="s">
        <v>457</v>
      </c>
      <c r="C2" s="134"/>
      <c r="D2" s="134"/>
      <c r="E2" s="134"/>
      <c r="F2" s="134"/>
      <c r="G2" s="134"/>
    </row>
    <row r="3" spans="1:8" s="68" customFormat="1" ht="15.75">
      <c r="A3" s="2"/>
      <c r="B3" s="131" t="s">
        <v>488</v>
      </c>
      <c r="C3" s="131"/>
      <c r="D3" s="131"/>
      <c r="E3" s="131"/>
      <c r="F3" s="131"/>
      <c r="G3" s="131"/>
      <c r="H3" s="131"/>
    </row>
    <row r="4" spans="1:8" s="68" customFormat="1" ht="15.75">
      <c r="A4" s="2"/>
      <c r="B4" s="131" t="s">
        <v>495</v>
      </c>
      <c r="C4" s="131"/>
      <c r="D4" s="131"/>
      <c r="E4" s="131"/>
      <c r="F4" s="131"/>
      <c r="G4" s="131"/>
      <c r="H4" s="131"/>
    </row>
    <row r="5" spans="1:8" s="68" customFormat="1" ht="15.75">
      <c r="A5" s="2"/>
      <c r="B5" s="131" t="s">
        <v>497</v>
      </c>
      <c r="C5" s="131"/>
      <c r="D5" s="131"/>
      <c r="E5" s="131"/>
      <c r="F5" s="131"/>
      <c r="G5" s="131"/>
      <c r="H5" s="131"/>
    </row>
    <row r="6" spans="1:8" s="68" customFormat="1" ht="15.75">
      <c r="A6" s="2"/>
      <c r="B6" s="131" t="s">
        <v>498</v>
      </c>
      <c r="C6" s="131"/>
      <c r="D6" s="131"/>
      <c r="E6" s="131"/>
      <c r="F6" s="131"/>
      <c r="G6" s="131"/>
      <c r="H6" s="131"/>
    </row>
    <row r="7" spans="1:8" s="68" customFormat="1" ht="15.75">
      <c r="A7" s="2"/>
      <c r="B7" s="131" t="s">
        <v>503</v>
      </c>
      <c r="C7" s="131"/>
      <c r="D7" s="131"/>
      <c r="E7" s="131"/>
      <c r="F7" s="131"/>
      <c r="G7" s="131"/>
      <c r="H7" s="131"/>
    </row>
    <row r="8" spans="1:8" s="68" customFormat="1" ht="15.75">
      <c r="A8" s="2"/>
      <c r="B8" s="131" t="s">
        <v>506</v>
      </c>
      <c r="C8" s="131"/>
      <c r="D8" s="131"/>
      <c r="E8" s="131"/>
      <c r="F8" s="131"/>
      <c r="G8" s="131"/>
      <c r="H8" s="131"/>
    </row>
    <row r="9" spans="1:8" s="68" customFormat="1" ht="15.75">
      <c r="A9" s="2"/>
      <c r="B9" s="131" t="s">
        <v>511</v>
      </c>
      <c r="C9" s="131"/>
      <c r="D9" s="131"/>
      <c r="E9" s="131"/>
      <c r="F9" s="131"/>
      <c r="G9" s="131"/>
      <c r="H9" s="131"/>
    </row>
    <row r="10" spans="1:8" s="68" customFormat="1" ht="15.75">
      <c r="A10" s="2"/>
      <c r="B10" s="131" t="s">
        <v>512</v>
      </c>
      <c r="C10" s="131"/>
      <c r="D10" s="131"/>
      <c r="E10" s="131"/>
      <c r="F10" s="131"/>
      <c r="G10" s="131"/>
      <c r="H10" s="131"/>
    </row>
    <row r="11" spans="1:7" ht="15">
      <c r="A11" s="3"/>
      <c r="C11" s="135" t="s">
        <v>333</v>
      </c>
      <c r="D11" s="135"/>
      <c r="E11" s="135"/>
      <c r="F11" s="135"/>
      <c r="G11" s="135"/>
    </row>
    <row r="12" spans="1:7" ht="12.75">
      <c r="A12" s="3"/>
      <c r="C12" s="115" t="s">
        <v>504</v>
      </c>
      <c r="D12" s="115"/>
      <c r="E12" s="115"/>
      <c r="F12" s="115"/>
      <c r="G12" s="115"/>
    </row>
    <row r="13" spans="1:8" ht="15" customHeight="1">
      <c r="A13" s="3"/>
      <c r="C13" s="133" t="s">
        <v>334</v>
      </c>
      <c r="D13" s="133"/>
      <c r="E13" s="133"/>
      <c r="F13" s="133"/>
      <c r="G13" s="133"/>
      <c r="H13" s="1"/>
    </row>
    <row r="14" spans="1:8" ht="27" customHeight="1">
      <c r="A14" s="3"/>
      <c r="C14" s="133" t="s">
        <v>367</v>
      </c>
      <c r="D14" s="133"/>
      <c r="E14" s="133"/>
      <c r="F14" s="133"/>
      <c r="G14" s="133"/>
      <c r="H14" s="1"/>
    </row>
    <row r="15" spans="1:8" ht="12.75" customHeight="1">
      <c r="A15" s="3"/>
      <c r="C15" s="133" t="s">
        <v>505</v>
      </c>
      <c r="D15" s="133"/>
      <c r="E15" s="133"/>
      <c r="F15" s="133"/>
      <c r="G15" s="133"/>
      <c r="H15" s="1"/>
    </row>
    <row r="16" ht="11.25" customHeight="1">
      <c r="C16" s="3" t="s">
        <v>106</v>
      </c>
    </row>
    <row r="17" spans="1:7" ht="39" customHeight="1">
      <c r="A17" s="132" t="s">
        <v>380</v>
      </c>
      <c r="B17" s="132"/>
      <c r="C17" s="132"/>
      <c r="D17" s="132"/>
      <c r="E17" s="132"/>
      <c r="F17" s="132"/>
      <c r="G17" s="132"/>
    </row>
    <row r="18" spans="1:8" ht="63.75" customHeight="1">
      <c r="A18" s="128" t="s">
        <v>0</v>
      </c>
      <c r="B18" s="128" t="s">
        <v>460</v>
      </c>
      <c r="C18" s="129" t="s">
        <v>44</v>
      </c>
      <c r="D18" s="128" t="s">
        <v>14</v>
      </c>
      <c r="E18" s="128" t="s">
        <v>15</v>
      </c>
      <c r="F18" s="128" t="s">
        <v>301</v>
      </c>
      <c r="G18" s="128" t="s">
        <v>368</v>
      </c>
      <c r="H18" s="6" t="s">
        <v>24</v>
      </c>
    </row>
    <row r="19" spans="1:8" s="7" customFormat="1" ht="45.75" customHeight="1">
      <c r="A19" s="128"/>
      <c r="B19" s="128"/>
      <c r="C19" s="130"/>
      <c r="D19" s="128"/>
      <c r="E19" s="128"/>
      <c r="F19" s="128"/>
      <c r="G19" s="128"/>
      <c r="H19" s="6"/>
    </row>
    <row r="20" spans="1:8" s="7" customFormat="1" ht="56.25" customHeight="1">
      <c r="A20" s="8" t="s">
        <v>2</v>
      </c>
      <c r="B20" s="90" t="s">
        <v>377</v>
      </c>
      <c r="C20" s="27">
        <v>881</v>
      </c>
      <c r="D20" s="9"/>
      <c r="E20" s="9"/>
      <c r="F20" s="9"/>
      <c r="G20" s="28">
        <f>G21</f>
        <v>14252.6</v>
      </c>
      <c r="H20" s="10"/>
    </row>
    <row r="21" spans="1:8" s="7" customFormat="1" ht="15.75">
      <c r="A21" s="8" t="s">
        <v>12</v>
      </c>
      <c r="B21" s="8" t="s">
        <v>91</v>
      </c>
      <c r="C21" s="27">
        <v>881</v>
      </c>
      <c r="D21" s="29" t="s">
        <v>43</v>
      </c>
      <c r="E21" s="9"/>
      <c r="F21" s="9"/>
      <c r="G21" s="28">
        <f>G22+G27</f>
        <v>14252.6</v>
      </c>
      <c r="H21" s="10"/>
    </row>
    <row r="22" spans="1:8" s="7" customFormat="1" ht="31.5">
      <c r="A22" s="8" t="s">
        <v>13</v>
      </c>
      <c r="B22" s="8" t="s">
        <v>129</v>
      </c>
      <c r="C22" s="27">
        <v>881</v>
      </c>
      <c r="D22" s="29" t="s">
        <v>46</v>
      </c>
      <c r="E22" s="9"/>
      <c r="F22" s="9"/>
      <c r="G22" s="28">
        <f>G23</f>
        <v>1218</v>
      </c>
      <c r="H22" s="12"/>
    </row>
    <row r="23" spans="1:8" s="7" customFormat="1" ht="19.5" customHeight="1">
      <c r="A23" s="13" t="s">
        <v>112</v>
      </c>
      <c r="B23" s="91" t="s">
        <v>110</v>
      </c>
      <c r="C23" s="30" t="s">
        <v>116</v>
      </c>
      <c r="D23" s="31" t="s">
        <v>46</v>
      </c>
      <c r="E23" s="31" t="s">
        <v>397</v>
      </c>
      <c r="F23" s="31"/>
      <c r="G23" s="32">
        <f>G24</f>
        <v>1218</v>
      </c>
      <c r="H23" s="12"/>
    </row>
    <row r="24" spans="1:8" s="7" customFormat="1" ht="29.25" customHeight="1">
      <c r="A24" s="13" t="s">
        <v>234</v>
      </c>
      <c r="B24" s="92" t="s">
        <v>401</v>
      </c>
      <c r="C24" s="83" t="s">
        <v>116</v>
      </c>
      <c r="D24" s="83" t="s">
        <v>46</v>
      </c>
      <c r="E24" s="83" t="s">
        <v>397</v>
      </c>
      <c r="F24" s="83" t="s">
        <v>304</v>
      </c>
      <c r="G24" s="32">
        <f>G25+G26</f>
        <v>1218</v>
      </c>
      <c r="H24" s="12"/>
    </row>
    <row r="25" spans="1:8" s="7" customFormat="1" ht="20.25" customHeight="1">
      <c r="A25" s="13" t="s">
        <v>463</v>
      </c>
      <c r="B25" s="93" t="s">
        <v>398</v>
      </c>
      <c r="C25" s="83" t="s">
        <v>116</v>
      </c>
      <c r="D25" s="83" t="s">
        <v>46</v>
      </c>
      <c r="E25" s="83" t="s">
        <v>397</v>
      </c>
      <c r="F25" s="83" t="s">
        <v>299</v>
      </c>
      <c r="G25" s="32">
        <v>955.5</v>
      </c>
      <c r="H25" s="12"/>
    </row>
    <row r="26" spans="1:8" s="7" customFormat="1" ht="49.5" customHeight="1">
      <c r="A26" s="13" t="s">
        <v>462</v>
      </c>
      <c r="B26" s="92" t="s">
        <v>400</v>
      </c>
      <c r="C26" s="83" t="s">
        <v>116</v>
      </c>
      <c r="D26" s="83" t="s">
        <v>46</v>
      </c>
      <c r="E26" s="83" t="s">
        <v>397</v>
      </c>
      <c r="F26" s="83" t="s">
        <v>399</v>
      </c>
      <c r="G26" s="32">
        <v>262.5</v>
      </c>
      <c r="H26" s="12"/>
    </row>
    <row r="27" spans="1:8" s="7" customFormat="1" ht="47.25">
      <c r="A27" s="14" t="s">
        <v>16</v>
      </c>
      <c r="B27" s="8" t="s">
        <v>166</v>
      </c>
      <c r="C27" s="33" t="s">
        <v>116</v>
      </c>
      <c r="D27" s="29" t="s">
        <v>30</v>
      </c>
      <c r="E27" s="31"/>
      <c r="F27" s="31"/>
      <c r="G27" s="88">
        <f>G28+G32+G34+G43</f>
        <v>13034.6</v>
      </c>
      <c r="H27" s="15"/>
    </row>
    <row r="28" spans="1:8" s="7" customFormat="1" ht="15.75">
      <c r="A28" s="13" t="s">
        <v>235</v>
      </c>
      <c r="B28" s="94" t="s">
        <v>111</v>
      </c>
      <c r="C28" s="30" t="s">
        <v>116</v>
      </c>
      <c r="D28" s="31" t="s">
        <v>30</v>
      </c>
      <c r="E28" s="31" t="s">
        <v>402</v>
      </c>
      <c r="F28" s="31"/>
      <c r="G28" s="32">
        <f>G29</f>
        <v>895.7</v>
      </c>
      <c r="H28" s="15"/>
    </row>
    <row r="29" spans="1:8" s="7" customFormat="1" ht="31.5">
      <c r="A29" s="13" t="s">
        <v>236</v>
      </c>
      <c r="B29" s="92" t="s">
        <v>401</v>
      </c>
      <c r="C29" s="83" t="s">
        <v>116</v>
      </c>
      <c r="D29" s="31" t="s">
        <v>30</v>
      </c>
      <c r="E29" s="31" t="s">
        <v>402</v>
      </c>
      <c r="F29" s="83" t="s">
        <v>304</v>
      </c>
      <c r="G29" s="32">
        <f>G30+G31</f>
        <v>895.7</v>
      </c>
      <c r="H29" s="15"/>
    </row>
    <row r="30" spans="1:8" s="7" customFormat="1" ht="28.5" customHeight="1">
      <c r="A30" s="13" t="s">
        <v>439</v>
      </c>
      <c r="B30" s="93" t="s">
        <v>398</v>
      </c>
      <c r="C30" s="83" t="s">
        <v>116</v>
      </c>
      <c r="D30" s="31" t="s">
        <v>30</v>
      </c>
      <c r="E30" s="31" t="s">
        <v>402</v>
      </c>
      <c r="F30" s="83" t="s">
        <v>299</v>
      </c>
      <c r="G30" s="32">
        <v>687.9</v>
      </c>
      <c r="H30" s="15"/>
    </row>
    <row r="31" spans="1:8" s="7" customFormat="1" ht="47.25">
      <c r="A31" s="13" t="s">
        <v>440</v>
      </c>
      <c r="B31" s="92" t="s">
        <v>400</v>
      </c>
      <c r="C31" s="83" t="s">
        <v>116</v>
      </c>
      <c r="D31" s="31" t="s">
        <v>30</v>
      </c>
      <c r="E31" s="31" t="s">
        <v>402</v>
      </c>
      <c r="F31" s="83" t="s">
        <v>399</v>
      </c>
      <c r="G31" s="32">
        <v>207.8</v>
      </c>
      <c r="H31" s="15"/>
    </row>
    <row r="32" spans="1:8" s="7" customFormat="1" ht="78.75">
      <c r="A32" s="13" t="s">
        <v>237</v>
      </c>
      <c r="B32" s="91" t="s">
        <v>160</v>
      </c>
      <c r="C32" s="30" t="s">
        <v>116</v>
      </c>
      <c r="D32" s="31" t="s">
        <v>30</v>
      </c>
      <c r="E32" s="31" t="s">
        <v>403</v>
      </c>
      <c r="F32" s="31"/>
      <c r="G32" s="32">
        <f>G33</f>
        <v>280.8</v>
      </c>
      <c r="H32" s="15"/>
    </row>
    <row r="33" spans="1:8" s="7" customFormat="1" ht="51" customHeight="1">
      <c r="A33" s="13" t="s">
        <v>238</v>
      </c>
      <c r="B33" s="94" t="s">
        <v>302</v>
      </c>
      <c r="C33" s="30" t="s">
        <v>116</v>
      </c>
      <c r="D33" s="31" t="s">
        <v>30</v>
      </c>
      <c r="E33" s="31" t="s">
        <v>403</v>
      </c>
      <c r="F33" s="31" t="s">
        <v>303</v>
      </c>
      <c r="G33" s="32">
        <v>280.8</v>
      </c>
      <c r="H33" s="15"/>
    </row>
    <row r="34" spans="1:8" s="7" customFormat="1" ht="31.5">
      <c r="A34" s="13" t="s">
        <v>239</v>
      </c>
      <c r="B34" s="94" t="s">
        <v>342</v>
      </c>
      <c r="C34" s="30" t="s">
        <v>116</v>
      </c>
      <c r="D34" s="31" t="s">
        <v>30</v>
      </c>
      <c r="E34" s="31" t="s">
        <v>417</v>
      </c>
      <c r="F34" s="31"/>
      <c r="G34" s="32">
        <f>G35+G39+G40</f>
        <v>11786.1</v>
      </c>
      <c r="H34" s="12"/>
    </row>
    <row r="35" spans="1:8" s="7" customFormat="1" ht="31.5">
      <c r="A35" s="93" t="s">
        <v>441</v>
      </c>
      <c r="B35" s="94" t="s">
        <v>306</v>
      </c>
      <c r="C35" s="30" t="s">
        <v>116</v>
      </c>
      <c r="D35" s="31" t="s">
        <v>30</v>
      </c>
      <c r="E35" s="31" t="s">
        <v>417</v>
      </c>
      <c r="F35" s="83" t="s">
        <v>304</v>
      </c>
      <c r="G35" s="34">
        <f>G36+G37+G38</f>
        <v>6335.1</v>
      </c>
      <c r="H35" s="12"/>
    </row>
    <row r="36" spans="1:8" s="7" customFormat="1" ht="24" customHeight="1">
      <c r="A36" s="93" t="s">
        <v>308</v>
      </c>
      <c r="B36" s="93" t="s">
        <v>398</v>
      </c>
      <c r="C36" s="30" t="s">
        <v>116</v>
      </c>
      <c r="D36" s="31" t="s">
        <v>30</v>
      </c>
      <c r="E36" s="31" t="s">
        <v>417</v>
      </c>
      <c r="F36" s="83" t="s">
        <v>299</v>
      </c>
      <c r="G36" s="34">
        <v>4860.3</v>
      </c>
      <c r="H36" s="12"/>
    </row>
    <row r="37" spans="1:8" s="7" customFormat="1" ht="31.5">
      <c r="A37" s="93" t="s">
        <v>442</v>
      </c>
      <c r="B37" s="94" t="s">
        <v>307</v>
      </c>
      <c r="C37" s="30" t="s">
        <v>116</v>
      </c>
      <c r="D37" s="31" t="s">
        <v>30</v>
      </c>
      <c r="E37" s="31" t="s">
        <v>417</v>
      </c>
      <c r="F37" s="31" t="s">
        <v>305</v>
      </c>
      <c r="G37" s="34">
        <v>7</v>
      </c>
      <c r="H37" s="12"/>
    </row>
    <row r="38" spans="1:8" s="7" customFormat="1" ht="47.25">
      <c r="A38" s="93" t="s">
        <v>443</v>
      </c>
      <c r="B38" s="92" t="s">
        <v>400</v>
      </c>
      <c r="C38" s="30" t="s">
        <v>116</v>
      </c>
      <c r="D38" s="31" t="s">
        <v>30</v>
      </c>
      <c r="E38" s="31" t="s">
        <v>417</v>
      </c>
      <c r="F38" s="83" t="s">
        <v>399</v>
      </c>
      <c r="G38" s="34">
        <v>1467.8</v>
      </c>
      <c r="H38" s="12"/>
    </row>
    <row r="39" spans="1:8" s="7" customFormat="1" ht="31.5">
      <c r="A39" s="93" t="s">
        <v>240</v>
      </c>
      <c r="B39" s="94" t="s">
        <v>208</v>
      </c>
      <c r="C39" s="30" t="s">
        <v>116</v>
      </c>
      <c r="D39" s="31" t="s">
        <v>30</v>
      </c>
      <c r="E39" s="31" t="s">
        <v>417</v>
      </c>
      <c r="F39" s="31" t="s">
        <v>309</v>
      </c>
      <c r="G39" s="32">
        <v>5423.5</v>
      </c>
      <c r="H39" s="12"/>
    </row>
    <row r="40" spans="1:8" s="7" customFormat="1" ht="15.75">
      <c r="A40" s="13" t="s">
        <v>241</v>
      </c>
      <c r="B40" s="94" t="s">
        <v>311</v>
      </c>
      <c r="C40" s="30" t="s">
        <v>116</v>
      </c>
      <c r="D40" s="31" t="s">
        <v>30</v>
      </c>
      <c r="E40" s="31" t="s">
        <v>417</v>
      </c>
      <c r="F40" s="31" t="s">
        <v>310</v>
      </c>
      <c r="G40" s="34">
        <f>G41+G42</f>
        <v>27.5</v>
      </c>
      <c r="H40" s="12"/>
    </row>
    <row r="41" spans="1:8" s="7" customFormat="1" ht="15.75">
      <c r="A41" s="13" t="s">
        <v>315</v>
      </c>
      <c r="B41" s="94" t="s">
        <v>312</v>
      </c>
      <c r="C41" s="30" t="s">
        <v>116</v>
      </c>
      <c r="D41" s="31" t="s">
        <v>30</v>
      </c>
      <c r="E41" s="31" t="s">
        <v>417</v>
      </c>
      <c r="F41" s="31" t="s">
        <v>313</v>
      </c>
      <c r="G41" s="34">
        <v>10</v>
      </c>
      <c r="H41" s="12"/>
    </row>
    <row r="42" spans="1:8" s="7" customFormat="1" ht="15.75">
      <c r="A42" s="13" t="s">
        <v>316</v>
      </c>
      <c r="B42" s="94" t="s">
        <v>361</v>
      </c>
      <c r="C42" s="30" t="s">
        <v>116</v>
      </c>
      <c r="D42" s="31" t="s">
        <v>30</v>
      </c>
      <c r="E42" s="31" t="s">
        <v>417</v>
      </c>
      <c r="F42" s="31" t="s">
        <v>314</v>
      </c>
      <c r="G42" s="34">
        <v>17.5</v>
      </c>
      <c r="H42" s="12"/>
    </row>
    <row r="43" spans="1:8" s="7" customFormat="1" ht="47.25">
      <c r="A43" s="13" t="s">
        <v>356</v>
      </c>
      <c r="B43" s="94" t="s">
        <v>189</v>
      </c>
      <c r="C43" s="30" t="s">
        <v>116</v>
      </c>
      <c r="D43" s="31" t="s">
        <v>30</v>
      </c>
      <c r="E43" s="31" t="s">
        <v>416</v>
      </c>
      <c r="F43" s="31"/>
      <c r="G43" s="34">
        <f>G44</f>
        <v>72</v>
      </c>
      <c r="H43" s="15"/>
    </row>
    <row r="44" spans="1:8" s="7" customFormat="1" ht="15.75">
      <c r="A44" s="13" t="s">
        <v>357</v>
      </c>
      <c r="B44" s="94" t="s">
        <v>360</v>
      </c>
      <c r="C44" s="30" t="s">
        <v>116</v>
      </c>
      <c r="D44" s="31" t="s">
        <v>30</v>
      </c>
      <c r="E44" s="31" t="s">
        <v>416</v>
      </c>
      <c r="F44" s="31" t="s">
        <v>358</v>
      </c>
      <c r="G44" s="34">
        <v>72</v>
      </c>
      <c r="H44" s="15"/>
    </row>
    <row r="45" spans="1:8" s="7" customFormat="1" ht="54" customHeight="1">
      <c r="A45" s="14" t="s">
        <v>3</v>
      </c>
      <c r="B45" s="90" t="s">
        <v>378</v>
      </c>
      <c r="C45" s="33" t="s">
        <v>211</v>
      </c>
      <c r="D45" s="29"/>
      <c r="E45" s="29"/>
      <c r="F45" s="29"/>
      <c r="G45" s="35">
        <f>G46</f>
        <v>990</v>
      </c>
      <c r="H45" s="15"/>
    </row>
    <row r="46" spans="1:8" s="7" customFormat="1" ht="15.75">
      <c r="A46" s="14" t="s">
        <v>5</v>
      </c>
      <c r="B46" s="8" t="s">
        <v>91</v>
      </c>
      <c r="C46" s="33" t="s">
        <v>211</v>
      </c>
      <c r="D46" s="29" t="s">
        <v>43</v>
      </c>
      <c r="E46" s="29"/>
      <c r="F46" s="29"/>
      <c r="G46" s="35">
        <f>G47</f>
        <v>990</v>
      </c>
      <c r="H46" s="15"/>
    </row>
    <row r="47" spans="1:8" s="7" customFormat="1" ht="15.75">
      <c r="A47" s="14" t="s">
        <v>114</v>
      </c>
      <c r="B47" s="95" t="s">
        <v>209</v>
      </c>
      <c r="C47" s="33" t="s">
        <v>211</v>
      </c>
      <c r="D47" s="29" t="s">
        <v>210</v>
      </c>
      <c r="E47" s="29"/>
      <c r="F47" s="29"/>
      <c r="G47" s="35">
        <f>G48</f>
        <v>990</v>
      </c>
      <c r="H47" s="15"/>
    </row>
    <row r="48" spans="1:8" s="7" customFormat="1" ht="47.25">
      <c r="A48" s="13" t="s">
        <v>242</v>
      </c>
      <c r="B48" s="96" t="s">
        <v>344</v>
      </c>
      <c r="C48" s="30" t="s">
        <v>211</v>
      </c>
      <c r="D48" s="31" t="s">
        <v>210</v>
      </c>
      <c r="E48" s="31" t="s">
        <v>415</v>
      </c>
      <c r="F48" s="31"/>
      <c r="G48" s="32">
        <f>G49+G52</f>
        <v>990</v>
      </c>
      <c r="H48" s="15"/>
    </row>
    <row r="49" spans="1:8" s="7" customFormat="1" ht="31.5">
      <c r="A49" s="13" t="s">
        <v>444</v>
      </c>
      <c r="B49" s="92" t="s">
        <v>401</v>
      </c>
      <c r="C49" s="30" t="s">
        <v>211</v>
      </c>
      <c r="D49" s="31" t="s">
        <v>210</v>
      </c>
      <c r="E49" s="31" t="s">
        <v>415</v>
      </c>
      <c r="F49" s="83" t="s">
        <v>304</v>
      </c>
      <c r="G49" s="32">
        <f>G50+G51</f>
        <v>980</v>
      </c>
      <c r="H49" s="15"/>
    </row>
    <row r="50" spans="1:8" s="7" customFormat="1" ht="15.75">
      <c r="A50" s="13" t="s">
        <v>317</v>
      </c>
      <c r="B50" s="93" t="s">
        <v>398</v>
      </c>
      <c r="C50" s="30" t="s">
        <v>211</v>
      </c>
      <c r="D50" s="31" t="s">
        <v>210</v>
      </c>
      <c r="E50" s="31" t="s">
        <v>415</v>
      </c>
      <c r="F50" s="83" t="s">
        <v>299</v>
      </c>
      <c r="G50" s="32">
        <v>753.5</v>
      </c>
      <c r="H50" s="15"/>
    </row>
    <row r="51" spans="1:8" s="7" customFormat="1" ht="47.25">
      <c r="A51" s="13" t="s">
        <v>366</v>
      </c>
      <c r="B51" s="92" t="s">
        <v>400</v>
      </c>
      <c r="C51" s="30" t="s">
        <v>211</v>
      </c>
      <c r="D51" s="31" t="s">
        <v>210</v>
      </c>
      <c r="E51" s="31" t="s">
        <v>415</v>
      </c>
      <c r="F51" s="83" t="s">
        <v>399</v>
      </c>
      <c r="G51" s="32">
        <v>226.5</v>
      </c>
      <c r="H51" s="15"/>
    </row>
    <row r="52" spans="1:8" s="7" customFormat="1" ht="18" customHeight="1">
      <c r="A52" s="13" t="s">
        <v>493</v>
      </c>
      <c r="B52" s="111" t="s">
        <v>499</v>
      </c>
      <c r="C52" s="30" t="s">
        <v>211</v>
      </c>
      <c r="D52" s="31" t="s">
        <v>210</v>
      </c>
      <c r="E52" s="31" t="s">
        <v>415</v>
      </c>
      <c r="F52" s="31" t="s">
        <v>500</v>
      </c>
      <c r="G52" s="34">
        <f>G53</f>
        <v>10</v>
      </c>
      <c r="H52" s="16"/>
    </row>
    <row r="53" spans="1:8" s="7" customFormat="1" ht="94.5">
      <c r="A53" s="13" t="s">
        <v>494</v>
      </c>
      <c r="B53" s="94" t="s">
        <v>502</v>
      </c>
      <c r="C53" s="30" t="s">
        <v>211</v>
      </c>
      <c r="D53" s="31" t="s">
        <v>210</v>
      </c>
      <c r="E53" s="31" t="s">
        <v>415</v>
      </c>
      <c r="F53" s="31" t="s">
        <v>501</v>
      </c>
      <c r="G53" s="34">
        <v>10</v>
      </c>
      <c r="H53" s="16"/>
    </row>
    <row r="54" spans="1:8" s="7" customFormat="1" ht="56.25">
      <c r="A54" s="11" t="s">
        <v>6</v>
      </c>
      <c r="B54" s="90" t="s">
        <v>376</v>
      </c>
      <c r="C54" s="33" t="s">
        <v>62</v>
      </c>
      <c r="D54" s="29"/>
      <c r="E54" s="29"/>
      <c r="F54" s="29"/>
      <c r="G54" s="35">
        <f>G55+G91+G95+G99+G116+G127+G138+G147+G153</f>
        <v>122335.29999999999</v>
      </c>
      <c r="H54" s="15"/>
    </row>
    <row r="55" spans="1:8" s="7" customFormat="1" ht="15.75">
      <c r="A55" s="11" t="s">
        <v>8</v>
      </c>
      <c r="B55" s="8" t="s">
        <v>91</v>
      </c>
      <c r="C55" s="33" t="s">
        <v>62</v>
      </c>
      <c r="D55" s="29" t="s">
        <v>43</v>
      </c>
      <c r="E55" s="29"/>
      <c r="F55" s="29"/>
      <c r="G55" s="35">
        <f>G56+G72+G75</f>
        <v>41312.399999999994</v>
      </c>
      <c r="H55" s="15"/>
    </row>
    <row r="56" spans="1:8" s="7" customFormat="1" ht="47.25">
      <c r="A56" s="11" t="s">
        <v>18</v>
      </c>
      <c r="B56" s="95" t="s">
        <v>130</v>
      </c>
      <c r="C56" s="33" t="s">
        <v>62</v>
      </c>
      <c r="D56" s="29" t="s">
        <v>63</v>
      </c>
      <c r="E56" s="29"/>
      <c r="F56" s="29"/>
      <c r="G56" s="35">
        <f>G57+G65+G70</f>
        <v>21085.6</v>
      </c>
      <c r="H56" s="15"/>
    </row>
    <row r="57" spans="1:8" s="7" customFormat="1" ht="47.25">
      <c r="A57" s="13" t="s">
        <v>245</v>
      </c>
      <c r="B57" s="94" t="s">
        <v>343</v>
      </c>
      <c r="C57" s="30" t="s">
        <v>62</v>
      </c>
      <c r="D57" s="31" t="s">
        <v>63</v>
      </c>
      <c r="E57" s="37" t="s">
        <v>411</v>
      </c>
      <c r="F57" s="31"/>
      <c r="G57" s="32">
        <f>G58+G61+G62</f>
        <v>18507.899999999998</v>
      </c>
      <c r="H57" s="15"/>
    </row>
    <row r="58" spans="1:8" s="7" customFormat="1" ht="31.5">
      <c r="A58" s="13" t="s">
        <v>247</v>
      </c>
      <c r="B58" s="94" t="s">
        <v>306</v>
      </c>
      <c r="C58" s="30" t="s">
        <v>62</v>
      </c>
      <c r="D58" s="31" t="s">
        <v>63</v>
      </c>
      <c r="E58" s="37" t="s">
        <v>411</v>
      </c>
      <c r="F58" s="31" t="s">
        <v>304</v>
      </c>
      <c r="G58" s="32">
        <f>G59+G60</f>
        <v>17593.1</v>
      </c>
      <c r="H58" s="12"/>
    </row>
    <row r="59" spans="1:8" s="7" customFormat="1" ht="31.5">
      <c r="A59" s="13" t="s">
        <v>318</v>
      </c>
      <c r="B59" s="94" t="s">
        <v>300</v>
      </c>
      <c r="C59" s="30" t="s">
        <v>62</v>
      </c>
      <c r="D59" s="31" t="s">
        <v>63</v>
      </c>
      <c r="E59" s="37" t="s">
        <v>411</v>
      </c>
      <c r="F59" s="31" t="s">
        <v>299</v>
      </c>
      <c r="G59" s="32">
        <v>13535.3</v>
      </c>
      <c r="H59" s="12"/>
    </row>
    <row r="60" spans="1:8" s="7" customFormat="1" ht="47.25">
      <c r="A60" s="13" t="s">
        <v>449</v>
      </c>
      <c r="B60" s="92" t="s">
        <v>400</v>
      </c>
      <c r="C60" s="30" t="s">
        <v>62</v>
      </c>
      <c r="D60" s="31" t="s">
        <v>63</v>
      </c>
      <c r="E60" s="37" t="s">
        <v>411</v>
      </c>
      <c r="F60" s="31" t="s">
        <v>399</v>
      </c>
      <c r="G60" s="32">
        <v>4057.8</v>
      </c>
      <c r="H60" s="12"/>
    </row>
    <row r="61" spans="1:8" s="7" customFormat="1" ht="31.5">
      <c r="A61" s="13" t="s">
        <v>248</v>
      </c>
      <c r="B61" s="94" t="s">
        <v>208</v>
      </c>
      <c r="C61" s="30" t="s">
        <v>62</v>
      </c>
      <c r="D61" s="31" t="s">
        <v>63</v>
      </c>
      <c r="E61" s="37" t="s">
        <v>411</v>
      </c>
      <c r="F61" s="31" t="s">
        <v>309</v>
      </c>
      <c r="G61" s="32">
        <v>898.8</v>
      </c>
      <c r="H61" s="12"/>
    </row>
    <row r="62" spans="1:8" s="7" customFormat="1" ht="38.25" customHeight="1">
      <c r="A62" s="13" t="s">
        <v>249</v>
      </c>
      <c r="B62" s="94" t="s">
        <v>311</v>
      </c>
      <c r="C62" s="30" t="s">
        <v>62</v>
      </c>
      <c r="D62" s="31" t="s">
        <v>63</v>
      </c>
      <c r="E62" s="37" t="s">
        <v>411</v>
      </c>
      <c r="F62" s="31" t="s">
        <v>310</v>
      </c>
      <c r="G62" s="34">
        <f>G63+G64</f>
        <v>16</v>
      </c>
      <c r="H62" s="15"/>
    </row>
    <row r="63" spans="1:8" s="7" customFormat="1" ht="15.75">
      <c r="A63" s="13" t="s">
        <v>319</v>
      </c>
      <c r="B63" s="94" t="s">
        <v>312</v>
      </c>
      <c r="C63" s="30" t="s">
        <v>62</v>
      </c>
      <c r="D63" s="31" t="s">
        <v>63</v>
      </c>
      <c r="E63" s="37" t="s">
        <v>411</v>
      </c>
      <c r="F63" s="31" t="s">
        <v>313</v>
      </c>
      <c r="G63" s="34">
        <v>14</v>
      </c>
      <c r="H63" s="15"/>
    </row>
    <row r="64" spans="1:8" s="7" customFormat="1" ht="15.75">
      <c r="A64" s="13" t="s">
        <v>320</v>
      </c>
      <c r="B64" s="94" t="s">
        <v>361</v>
      </c>
      <c r="C64" s="30" t="s">
        <v>62</v>
      </c>
      <c r="D64" s="31" t="s">
        <v>63</v>
      </c>
      <c r="E64" s="37" t="s">
        <v>411</v>
      </c>
      <c r="F64" s="31" t="s">
        <v>314</v>
      </c>
      <c r="G64" s="34">
        <v>2</v>
      </c>
      <c r="H64" s="15"/>
    </row>
    <row r="65" spans="1:8" s="7" customFormat="1" ht="31.5">
      <c r="A65" s="13" t="s">
        <v>445</v>
      </c>
      <c r="B65" s="97" t="s">
        <v>414</v>
      </c>
      <c r="C65" s="30" t="s">
        <v>62</v>
      </c>
      <c r="D65" s="31" t="s">
        <v>63</v>
      </c>
      <c r="E65" s="31" t="s">
        <v>413</v>
      </c>
      <c r="F65" s="31"/>
      <c r="G65" s="34">
        <f>G66+G69</f>
        <v>2571.7</v>
      </c>
      <c r="H65" s="15"/>
    </row>
    <row r="66" spans="1:8" s="7" customFormat="1" ht="31.5">
      <c r="A66" s="13" t="s">
        <v>446</v>
      </c>
      <c r="B66" s="94" t="s">
        <v>306</v>
      </c>
      <c r="C66" s="30" t="s">
        <v>62</v>
      </c>
      <c r="D66" s="31" t="s">
        <v>63</v>
      </c>
      <c r="E66" s="31" t="s">
        <v>413</v>
      </c>
      <c r="F66" s="31" t="s">
        <v>304</v>
      </c>
      <c r="G66" s="34">
        <f>G67+G68</f>
        <v>2405.2</v>
      </c>
      <c r="H66" s="15"/>
    </row>
    <row r="67" spans="1:8" s="7" customFormat="1" ht="37.5" customHeight="1">
      <c r="A67" s="13" t="s">
        <v>447</v>
      </c>
      <c r="B67" s="94" t="s">
        <v>300</v>
      </c>
      <c r="C67" s="30" t="s">
        <v>62</v>
      </c>
      <c r="D67" s="31" t="s">
        <v>63</v>
      </c>
      <c r="E67" s="31" t="s">
        <v>413</v>
      </c>
      <c r="F67" s="31" t="s">
        <v>299</v>
      </c>
      <c r="G67" s="34">
        <v>1847.3</v>
      </c>
      <c r="H67" s="15"/>
    </row>
    <row r="68" spans="1:8" s="7" customFormat="1" ht="47.25">
      <c r="A68" s="13" t="s">
        <v>448</v>
      </c>
      <c r="B68" s="92" t="s">
        <v>400</v>
      </c>
      <c r="C68" s="30" t="s">
        <v>62</v>
      </c>
      <c r="D68" s="31" t="s">
        <v>63</v>
      </c>
      <c r="E68" s="31" t="s">
        <v>413</v>
      </c>
      <c r="F68" s="31" t="s">
        <v>399</v>
      </c>
      <c r="G68" s="34">
        <v>557.9</v>
      </c>
      <c r="H68" s="15"/>
    </row>
    <row r="69" spans="1:8" s="18" customFormat="1" ht="31.5">
      <c r="A69" s="13" t="s">
        <v>248</v>
      </c>
      <c r="B69" s="94" t="s">
        <v>208</v>
      </c>
      <c r="C69" s="30" t="s">
        <v>62</v>
      </c>
      <c r="D69" s="31" t="s">
        <v>63</v>
      </c>
      <c r="E69" s="31" t="s">
        <v>413</v>
      </c>
      <c r="F69" s="31" t="s">
        <v>309</v>
      </c>
      <c r="G69" s="34">
        <v>166.5</v>
      </c>
      <c r="H69" s="17">
        <f>SUM(H70)</f>
        <v>0</v>
      </c>
    </row>
    <row r="70" spans="1:8" s="7" customFormat="1" ht="31.5">
      <c r="A70" s="13" t="s">
        <v>246</v>
      </c>
      <c r="B70" s="94" t="s">
        <v>341</v>
      </c>
      <c r="C70" s="31">
        <v>982</v>
      </c>
      <c r="D70" s="31" t="s">
        <v>63</v>
      </c>
      <c r="E70" s="31" t="s">
        <v>412</v>
      </c>
      <c r="F70" s="31"/>
      <c r="G70" s="32">
        <f>G71</f>
        <v>6</v>
      </c>
      <c r="H70" s="12">
        <v>0</v>
      </c>
    </row>
    <row r="71" spans="1:8" s="7" customFormat="1" ht="31.5">
      <c r="A71" s="13" t="s">
        <v>250</v>
      </c>
      <c r="B71" s="94" t="s">
        <v>208</v>
      </c>
      <c r="C71" s="30" t="s">
        <v>62</v>
      </c>
      <c r="D71" s="31" t="s">
        <v>63</v>
      </c>
      <c r="E71" s="31" t="s">
        <v>412</v>
      </c>
      <c r="F71" s="31" t="s">
        <v>309</v>
      </c>
      <c r="G71" s="32">
        <v>6</v>
      </c>
      <c r="H71" s="12"/>
    </row>
    <row r="72" spans="1:8" s="7" customFormat="1" ht="15.75">
      <c r="A72" s="14" t="s">
        <v>243</v>
      </c>
      <c r="B72" s="95" t="s">
        <v>76</v>
      </c>
      <c r="C72" s="33" t="s">
        <v>62</v>
      </c>
      <c r="D72" s="29" t="s">
        <v>143</v>
      </c>
      <c r="E72" s="29"/>
      <c r="F72" s="29"/>
      <c r="G72" s="88">
        <f>G73</f>
        <v>68.2</v>
      </c>
      <c r="H72" s="12"/>
    </row>
    <row r="73" spans="1:8" s="7" customFormat="1" ht="15.75">
      <c r="A73" s="13" t="s">
        <v>251</v>
      </c>
      <c r="B73" s="94" t="s">
        <v>77</v>
      </c>
      <c r="C73" s="36">
        <v>982</v>
      </c>
      <c r="D73" s="31" t="s">
        <v>143</v>
      </c>
      <c r="E73" s="31" t="s">
        <v>410</v>
      </c>
      <c r="F73" s="31"/>
      <c r="G73" s="84">
        <f>G74</f>
        <v>68.2</v>
      </c>
      <c r="H73" s="12"/>
    </row>
    <row r="74" spans="1:8" s="7" customFormat="1" ht="15.75">
      <c r="A74" s="13" t="s">
        <v>252</v>
      </c>
      <c r="B74" s="94" t="s">
        <v>321</v>
      </c>
      <c r="C74" s="36">
        <v>982</v>
      </c>
      <c r="D74" s="31" t="s">
        <v>143</v>
      </c>
      <c r="E74" s="31" t="s">
        <v>410</v>
      </c>
      <c r="F74" s="31" t="s">
        <v>322</v>
      </c>
      <c r="G74" s="84">
        <v>68.2</v>
      </c>
      <c r="H74" s="12"/>
    </row>
    <row r="75" spans="1:8" s="7" customFormat="1" ht="15.75">
      <c r="A75" s="14" t="s">
        <v>244</v>
      </c>
      <c r="B75" s="95" t="s">
        <v>35</v>
      </c>
      <c r="C75" s="9">
        <v>982</v>
      </c>
      <c r="D75" s="29" t="s">
        <v>123</v>
      </c>
      <c r="E75" s="29"/>
      <c r="F75" s="29"/>
      <c r="G75" s="88">
        <f>G76+G84</f>
        <v>20158.6</v>
      </c>
      <c r="H75" s="12"/>
    </row>
    <row r="76" spans="1:8" s="7" customFormat="1" ht="31.5" customHeight="1">
      <c r="A76" s="13" t="s">
        <v>253</v>
      </c>
      <c r="B76" s="94" t="s">
        <v>145</v>
      </c>
      <c r="C76" s="30" t="s">
        <v>62</v>
      </c>
      <c r="D76" s="31" t="s">
        <v>123</v>
      </c>
      <c r="E76" s="31" t="s">
        <v>409</v>
      </c>
      <c r="F76" s="31"/>
      <c r="G76" s="84">
        <f>G77+G80+G81</f>
        <v>5613.1</v>
      </c>
      <c r="H76" s="12"/>
    </row>
    <row r="77" spans="1:8" s="7" customFormat="1" ht="30.75" customHeight="1">
      <c r="A77" s="13" t="s">
        <v>256</v>
      </c>
      <c r="B77" s="94" t="s">
        <v>408</v>
      </c>
      <c r="C77" s="30" t="s">
        <v>62</v>
      </c>
      <c r="D77" s="31" t="s">
        <v>123</v>
      </c>
      <c r="E77" s="31" t="s">
        <v>409</v>
      </c>
      <c r="F77" s="31" t="s">
        <v>323</v>
      </c>
      <c r="G77" s="84">
        <f>G78+G79</f>
        <v>4556.3</v>
      </c>
      <c r="H77" s="12"/>
    </row>
    <row r="78" spans="1:8" s="7" customFormat="1" ht="30" customHeight="1">
      <c r="A78" s="13" t="s">
        <v>325</v>
      </c>
      <c r="B78" s="94" t="s">
        <v>405</v>
      </c>
      <c r="C78" s="30" t="s">
        <v>62</v>
      </c>
      <c r="D78" s="31" t="s">
        <v>123</v>
      </c>
      <c r="E78" s="31" t="s">
        <v>409</v>
      </c>
      <c r="F78" s="31" t="s">
        <v>324</v>
      </c>
      <c r="G78" s="84">
        <v>3502.4</v>
      </c>
      <c r="H78" s="12"/>
    </row>
    <row r="79" spans="1:8" s="7" customFormat="1" ht="27" customHeight="1">
      <c r="A79" s="13" t="s">
        <v>326</v>
      </c>
      <c r="B79" s="94" t="s">
        <v>407</v>
      </c>
      <c r="C79" s="30" t="s">
        <v>62</v>
      </c>
      <c r="D79" s="31" t="s">
        <v>123</v>
      </c>
      <c r="E79" s="31" t="s">
        <v>409</v>
      </c>
      <c r="F79" s="31" t="s">
        <v>406</v>
      </c>
      <c r="G79" s="84">
        <v>1053.9</v>
      </c>
      <c r="H79" s="12"/>
    </row>
    <row r="80" spans="1:8" s="7" customFormat="1" ht="31.5">
      <c r="A80" s="13" t="s">
        <v>257</v>
      </c>
      <c r="B80" s="94" t="s">
        <v>208</v>
      </c>
      <c r="C80" s="30" t="s">
        <v>62</v>
      </c>
      <c r="D80" s="31" t="s">
        <v>123</v>
      </c>
      <c r="E80" s="31" t="s">
        <v>409</v>
      </c>
      <c r="F80" s="31" t="s">
        <v>309</v>
      </c>
      <c r="G80" s="84">
        <v>1055.8</v>
      </c>
      <c r="H80" s="12"/>
    </row>
    <row r="81" spans="1:8" s="7" customFormat="1" ht="49.5" customHeight="1">
      <c r="A81" s="13" t="s">
        <v>327</v>
      </c>
      <c r="B81" s="94" t="s">
        <v>311</v>
      </c>
      <c r="C81" s="30" t="s">
        <v>62</v>
      </c>
      <c r="D81" s="31" t="s">
        <v>123</v>
      </c>
      <c r="E81" s="31" t="s">
        <v>409</v>
      </c>
      <c r="F81" s="31" t="s">
        <v>310</v>
      </c>
      <c r="G81" s="84">
        <f>G82+G83</f>
        <v>1</v>
      </c>
      <c r="H81" s="12"/>
    </row>
    <row r="82" spans="1:8" s="7" customFormat="1" ht="15.75">
      <c r="A82" s="13" t="s">
        <v>491</v>
      </c>
      <c r="B82" s="94" t="s">
        <v>312</v>
      </c>
      <c r="C82" s="30" t="s">
        <v>62</v>
      </c>
      <c r="D82" s="31" t="s">
        <v>123</v>
      </c>
      <c r="E82" s="31" t="s">
        <v>409</v>
      </c>
      <c r="F82" s="31" t="s">
        <v>313</v>
      </c>
      <c r="G82" s="84">
        <v>0.8</v>
      </c>
      <c r="H82" s="12"/>
    </row>
    <row r="83" spans="1:8" s="7" customFormat="1" ht="15.75">
      <c r="A83" s="13" t="s">
        <v>492</v>
      </c>
      <c r="B83" s="94" t="s">
        <v>361</v>
      </c>
      <c r="C83" s="30" t="s">
        <v>62</v>
      </c>
      <c r="D83" s="31" t="s">
        <v>123</v>
      </c>
      <c r="E83" s="31" t="s">
        <v>409</v>
      </c>
      <c r="F83" s="31" t="s">
        <v>314</v>
      </c>
      <c r="G83" s="84">
        <v>0.2</v>
      </c>
      <c r="H83" s="12"/>
    </row>
    <row r="84" spans="1:8" s="7" customFormat="1" ht="47.25">
      <c r="A84" s="13" t="s">
        <v>254</v>
      </c>
      <c r="B84" s="94" t="s">
        <v>147</v>
      </c>
      <c r="C84" s="30" t="s">
        <v>62</v>
      </c>
      <c r="D84" s="31" t="s">
        <v>123</v>
      </c>
      <c r="E84" s="31" t="s">
        <v>404</v>
      </c>
      <c r="F84" s="29"/>
      <c r="G84" s="84">
        <f>G85+G89+G90</f>
        <v>14545.5</v>
      </c>
      <c r="H84" s="12"/>
    </row>
    <row r="85" spans="1:8" s="7" customFormat="1" ht="15.75">
      <c r="A85" s="13" t="s">
        <v>258</v>
      </c>
      <c r="B85" s="94" t="s">
        <v>408</v>
      </c>
      <c r="C85" s="30" t="s">
        <v>62</v>
      </c>
      <c r="D85" s="31" t="s">
        <v>123</v>
      </c>
      <c r="E85" s="31" t="s">
        <v>404</v>
      </c>
      <c r="F85" s="31" t="s">
        <v>323</v>
      </c>
      <c r="G85" s="32">
        <f>G86+G87+G88</f>
        <v>13670.8</v>
      </c>
      <c r="H85" s="19" t="e">
        <f>SUM(#REF!)</f>
        <v>#REF!</v>
      </c>
    </row>
    <row r="86" spans="1:8" s="7" customFormat="1" ht="15.75">
      <c r="A86" s="13" t="s">
        <v>328</v>
      </c>
      <c r="B86" s="94" t="s">
        <v>405</v>
      </c>
      <c r="C86" s="30" t="s">
        <v>62</v>
      </c>
      <c r="D86" s="31" t="s">
        <v>123</v>
      </c>
      <c r="E86" s="31" t="s">
        <v>404</v>
      </c>
      <c r="F86" s="31" t="s">
        <v>324</v>
      </c>
      <c r="G86" s="32">
        <v>10502.5</v>
      </c>
      <c r="H86" s="32">
        <v>10502.5</v>
      </c>
    </row>
    <row r="87" spans="1:8" s="7" customFormat="1" ht="31.5">
      <c r="A87" s="13" t="s">
        <v>450</v>
      </c>
      <c r="B87" s="94" t="s">
        <v>514</v>
      </c>
      <c r="C87" s="30" t="s">
        <v>62</v>
      </c>
      <c r="D87" s="31" t="s">
        <v>123</v>
      </c>
      <c r="E87" s="31" t="s">
        <v>404</v>
      </c>
      <c r="F87" s="31" t="s">
        <v>513</v>
      </c>
      <c r="G87" s="32">
        <v>0.4</v>
      </c>
      <c r="H87" s="17"/>
    </row>
    <row r="88" spans="1:8" s="7" customFormat="1" ht="47.25">
      <c r="A88" s="13" t="s">
        <v>450</v>
      </c>
      <c r="B88" s="94" t="s">
        <v>407</v>
      </c>
      <c r="C88" s="30" t="s">
        <v>62</v>
      </c>
      <c r="D88" s="31" t="s">
        <v>123</v>
      </c>
      <c r="E88" s="31" t="s">
        <v>404</v>
      </c>
      <c r="F88" s="31" t="s">
        <v>406</v>
      </c>
      <c r="G88" s="32">
        <v>3167.9</v>
      </c>
      <c r="H88" s="17"/>
    </row>
    <row r="89" spans="1:8" s="7" customFormat="1" ht="31.5">
      <c r="A89" s="13" t="s">
        <v>259</v>
      </c>
      <c r="B89" s="94" t="s">
        <v>208</v>
      </c>
      <c r="C89" s="30" t="s">
        <v>62</v>
      </c>
      <c r="D89" s="31" t="s">
        <v>123</v>
      </c>
      <c r="E89" s="31" t="s">
        <v>404</v>
      </c>
      <c r="F89" s="31" t="s">
        <v>309</v>
      </c>
      <c r="G89" s="32">
        <v>874.6</v>
      </c>
      <c r="H89" s="17"/>
    </row>
    <row r="90" spans="1:8" s="7" customFormat="1" ht="15.75">
      <c r="A90" s="13" t="s">
        <v>255</v>
      </c>
      <c r="B90" s="94" t="s">
        <v>361</v>
      </c>
      <c r="C90" s="30" t="s">
        <v>62</v>
      </c>
      <c r="D90" s="31" t="s">
        <v>123</v>
      </c>
      <c r="E90" s="31" t="s">
        <v>404</v>
      </c>
      <c r="F90" s="31" t="s">
        <v>314</v>
      </c>
      <c r="G90" s="34">
        <v>0.1</v>
      </c>
      <c r="H90" s="17"/>
    </row>
    <row r="91" spans="1:8" s="7" customFormat="1" ht="33.75" customHeight="1">
      <c r="A91" s="14" t="s">
        <v>212</v>
      </c>
      <c r="B91" s="8" t="s">
        <v>90</v>
      </c>
      <c r="C91" s="33" t="s">
        <v>62</v>
      </c>
      <c r="D91" s="29" t="s">
        <v>32</v>
      </c>
      <c r="E91" s="29"/>
      <c r="F91" s="29"/>
      <c r="G91" s="35">
        <f>G92</f>
        <v>367.1</v>
      </c>
      <c r="H91" s="17"/>
    </row>
    <row r="92" spans="1:8" s="7" customFormat="1" ht="31.5">
      <c r="A92" s="14" t="s">
        <v>213</v>
      </c>
      <c r="B92" s="95" t="s">
        <v>204</v>
      </c>
      <c r="C92" s="33" t="s">
        <v>62</v>
      </c>
      <c r="D92" s="29" t="s">
        <v>33</v>
      </c>
      <c r="E92" s="29"/>
      <c r="F92" s="29"/>
      <c r="G92" s="35">
        <f>G93</f>
        <v>367.1</v>
      </c>
      <c r="H92" s="17"/>
    </row>
    <row r="93" spans="1:8" s="7" customFormat="1" ht="110.25">
      <c r="A93" s="13" t="s">
        <v>214</v>
      </c>
      <c r="B93" s="91" t="s">
        <v>418</v>
      </c>
      <c r="C93" s="30" t="s">
        <v>62</v>
      </c>
      <c r="D93" s="31" t="s">
        <v>33</v>
      </c>
      <c r="E93" s="31" t="s">
        <v>465</v>
      </c>
      <c r="F93" s="29"/>
      <c r="G93" s="32">
        <f>G94</f>
        <v>367.1</v>
      </c>
      <c r="H93" s="17"/>
    </row>
    <row r="94" spans="1:8" s="21" customFormat="1" ht="31.5">
      <c r="A94" s="13" t="s">
        <v>262</v>
      </c>
      <c r="B94" s="94" t="s">
        <v>208</v>
      </c>
      <c r="C94" s="30" t="s">
        <v>62</v>
      </c>
      <c r="D94" s="31" t="s">
        <v>33</v>
      </c>
      <c r="E94" s="31" t="s">
        <v>465</v>
      </c>
      <c r="F94" s="31" t="s">
        <v>309</v>
      </c>
      <c r="G94" s="32">
        <v>367.1</v>
      </c>
      <c r="H94" s="20"/>
    </row>
    <row r="95" spans="1:8" s="21" customFormat="1" ht="15.75">
      <c r="A95" s="14" t="s">
        <v>219</v>
      </c>
      <c r="B95" s="8" t="s">
        <v>190</v>
      </c>
      <c r="C95" s="33" t="s">
        <v>62</v>
      </c>
      <c r="D95" s="29" t="s">
        <v>191</v>
      </c>
      <c r="E95" s="29"/>
      <c r="F95" s="29"/>
      <c r="G95" s="35">
        <f>G96</f>
        <v>625.9</v>
      </c>
      <c r="H95" s="20"/>
    </row>
    <row r="96" spans="1:8" s="21" customFormat="1" ht="15.75">
      <c r="A96" s="14" t="s">
        <v>226</v>
      </c>
      <c r="B96" s="95" t="s">
        <v>193</v>
      </c>
      <c r="C96" s="33" t="s">
        <v>62</v>
      </c>
      <c r="D96" s="29" t="s">
        <v>192</v>
      </c>
      <c r="E96" s="29"/>
      <c r="F96" s="29"/>
      <c r="G96" s="35">
        <f>G97</f>
        <v>625.9</v>
      </c>
      <c r="H96" s="20"/>
    </row>
    <row r="97" spans="1:8" s="21" customFormat="1" ht="63">
      <c r="A97" s="13" t="s">
        <v>260</v>
      </c>
      <c r="B97" s="91" t="s">
        <v>464</v>
      </c>
      <c r="C97" s="30" t="s">
        <v>194</v>
      </c>
      <c r="D97" s="31" t="s">
        <v>195</v>
      </c>
      <c r="E97" s="31" t="s">
        <v>466</v>
      </c>
      <c r="F97" s="31"/>
      <c r="G97" s="32">
        <f>G98</f>
        <v>625.9</v>
      </c>
      <c r="H97" s="20"/>
    </row>
    <row r="98" spans="1:8" s="21" customFormat="1" ht="31.5">
      <c r="A98" s="13" t="s">
        <v>261</v>
      </c>
      <c r="B98" s="94" t="s">
        <v>208</v>
      </c>
      <c r="C98" s="30" t="s">
        <v>62</v>
      </c>
      <c r="D98" s="31" t="s">
        <v>192</v>
      </c>
      <c r="E98" s="31" t="s">
        <v>466</v>
      </c>
      <c r="F98" s="31" t="s">
        <v>309</v>
      </c>
      <c r="G98" s="32">
        <v>625.9</v>
      </c>
      <c r="H98" s="20"/>
    </row>
    <row r="99" spans="1:8" s="21" customFormat="1" ht="15.75">
      <c r="A99" s="14" t="s">
        <v>220</v>
      </c>
      <c r="B99" s="8" t="s">
        <v>89</v>
      </c>
      <c r="C99" s="33" t="s">
        <v>62</v>
      </c>
      <c r="D99" s="29" t="s">
        <v>31</v>
      </c>
      <c r="E99" s="29"/>
      <c r="F99" s="29"/>
      <c r="G99" s="35">
        <f>G100</f>
        <v>46907.00000000001</v>
      </c>
      <c r="H99" s="20"/>
    </row>
    <row r="100" spans="1:8" s="21" customFormat="1" ht="15.75">
      <c r="A100" s="14" t="s">
        <v>227</v>
      </c>
      <c r="B100" s="8" t="s">
        <v>105</v>
      </c>
      <c r="C100" s="33" t="s">
        <v>62</v>
      </c>
      <c r="D100" s="29" t="s">
        <v>75</v>
      </c>
      <c r="E100" s="29"/>
      <c r="F100" s="29"/>
      <c r="G100" s="35">
        <f>G101+G110+G112+G114</f>
        <v>46907.00000000001</v>
      </c>
      <c r="H100" s="20"/>
    </row>
    <row r="101" spans="1:8" s="21" customFormat="1" ht="63">
      <c r="A101" s="13" t="s">
        <v>263</v>
      </c>
      <c r="B101" s="91" t="s">
        <v>419</v>
      </c>
      <c r="C101" s="30" t="s">
        <v>62</v>
      </c>
      <c r="D101" s="31" t="s">
        <v>75</v>
      </c>
      <c r="E101" s="31" t="s">
        <v>467</v>
      </c>
      <c r="F101" s="31"/>
      <c r="G101" s="32">
        <f>G102+G104+G106+G108</f>
        <v>40750.00000000001</v>
      </c>
      <c r="H101" s="20"/>
    </row>
    <row r="102" spans="1:8" s="21" customFormat="1" ht="47.25">
      <c r="A102" s="13" t="s">
        <v>264</v>
      </c>
      <c r="B102" s="91" t="s">
        <v>420</v>
      </c>
      <c r="C102" s="30" t="s">
        <v>62</v>
      </c>
      <c r="D102" s="31" t="s">
        <v>75</v>
      </c>
      <c r="E102" s="31" t="s">
        <v>468</v>
      </c>
      <c r="F102" s="31"/>
      <c r="G102" s="32">
        <f>G103</f>
        <v>36105.8</v>
      </c>
      <c r="H102" s="20"/>
    </row>
    <row r="103" spans="1:8" s="21" customFormat="1" ht="31.5">
      <c r="A103" s="13" t="s">
        <v>268</v>
      </c>
      <c r="B103" s="94" t="s">
        <v>208</v>
      </c>
      <c r="C103" s="30" t="s">
        <v>62</v>
      </c>
      <c r="D103" s="31" t="s">
        <v>75</v>
      </c>
      <c r="E103" s="31" t="s">
        <v>468</v>
      </c>
      <c r="F103" s="31" t="s">
        <v>309</v>
      </c>
      <c r="G103" s="32">
        <v>36105.8</v>
      </c>
      <c r="H103" s="20"/>
    </row>
    <row r="104" spans="1:8" s="21" customFormat="1" ht="31.5">
      <c r="A104" s="13" t="s">
        <v>265</v>
      </c>
      <c r="B104" s="91" t="s">
        <v>421</v>
      </c>
      <c r="C104" s="30" t="s">
        <v>62</v>
      </c>
      <c r="D104" s="31" t="s">
        <v>75</v>
      </c>
      <c r="E104" s="31" t="s">
        <v>469</v>
      </c>
      <c r="F104" s="31"/>
      <c r="G104" s="32">
        <f>G105</f>
        <v>1970</v>
      </c>
      <c r="H104" s="20"/>
    </row>
    <row r="105" spans="1:8" s="21" customFormat="1" ht="31.5">
      <c r="A105" s="13" t="s">
        <v>269</v>
      </c>
      <c r="B105" s="94" t="s">
        <v>208</v>
      </c>
      <c r="C105" s="37">
        <v>982</v>
      </c>
      <c r="D105" s="37" t="s">
        <v>75</v>
      </c>
      <c r="E105" s="31" t="s">
        <v>469</v>
      </c>
      <c r="F105" s="31">
        <v>244</v>
      </c>
      <c r="G105" s="32">
        <v>1970</v>
      </c>
      <c r="H105" s="20"/>
    </row>
    <row r="106" spans="1:8" s="21" customFormat="1" ht="31.5">
      <c r="A106" s="13" t="s">
        <v>266</v>
      </c>
      <c r="B106" s="91" t="s">
        <v>422</v>
      </c>
      <c r="C106" s="37">
        <v>982</v>
      </c>
      <c r="D106" s="37" t="s">
        <v>75</v>
      </c>
      <c r="E106" s="31" t="s">
        <v>470</v>
      </c>
      <c r="F106" s="31"/>
      <c r="G106" s="32">
        <f>G107</f>
        <v>249.9</v>
      </c>
      <c r="H106" s="20"/>
    </row>
    <row r="107" spans="1:8" s="21" customFormat="1" ht="31.5">
      <c r="A107" s="13" t="s">
        <v>270</v>
      </c>
      <c r="B107" s="94" t="s">
        <v>208</v>
      </c>
      <c r="C107" s="37">
        <v>982</v>
      </c>
      <c r="D107" s="37" t="s">
        <v>75</v>
      </c>
      <c r="E107" s="31" t="s">
        <v>470</v>
      </c>
      <c r="F107" s="31">
        <v>244</v>
      </c>
      <c r="G107" s="32">
        <v>249.9</v>
      </c>
      <c r="H107" s="20"/>
    </row>
    <row r="108" spans="1:8" s="21" customFormat="1" ht="31.5">
      <c r="A108" s="13" t="s">
        <v>267</v>
      </c>
      <c r="B108" s="91" t="s">
        <v>423</v>
      </c>
      <c r="C108" s="37">
        <v>982</v>
      </c>
      <c r="D108" s="37" t="s">
        <v>75</v>
      </c>
      <c r="E108" s="31" t="s">
        <v>471</v>
      </c>
      <c r="F108" s="31"/>
      <c r="G108" s="32">
        <f>G109</f>
        <v>2424.3</v>
      </c>
      <c r="H108" s="20"/>
    </row>
    <row r="109" spans="1:8" s="7" customFormat="1" ht="31.5">
      <c r="A109" s="13" t="s">
        <v>271</v>
      </c>
      <c r="B109" s="94" t="s">
        <v>208</v>
      </c>
      <c r="C109" s="37">
        <v>982</v>
      </c>
      <c r="D109" s="37" t="s">
        <v>75</v>
      </c>
      <c r="E109" s="31" t="s">
        <v>471</v>
      </c>
      <c r="F109" s="31">
        <v>244</v>
      </c>
      <c r="G109" s="32">
        <v>2424.3</v>
      </c>
      <c r="H109" s="12" t="e">
        <f>SUM(#REF!)</f>
        <v>#REF!</v>
      </c>
    </row>
    <row r="110" spans="1:8" s="7" customFormat="1" ht="36" customHeight="1">
      <c r="A110" s="13" t="s">
        <v>453</v>
      </c>
      <c r="B110" s="91" t="s">
        <v>424</v>
      </c>
      <c r="C110" s="37">
        <v>982</v>
      </c>
      <c r="D110" s="37" t="s">
        <v>75</v>
      </c>
      <c r="E110" s="31" t="s">
        <v>425</v>
      </c>
      <c r="F110" s="31"/>
      <c r="G110" s="32">
        <f>G111</f>
        <v>120</v>
      </c>
      <c r="H110" s="22" t="e">
        <f>#REF!+#REF!</f>
        <v>#REF!</v>
      </c>
    </row>
    <row r="111" spans="1:8" s="7" customFormat="1" ht="31.5">
      <c r="A111" s="13" t="s">
        <v>455</v>
      </c>
      <c r="B111" s="94" t="s">
        <v>208</v>
      </c>
      <c r="C111" s="37">
        <v>982</v>
      </c>
      <c r="D111" s="37" t="s">
        <v>75</v>
      </c>
      <c r="E111" s="31" t="s">
        <v>425</v>
      </c>
      <c r="F111" s="31">
        <v>244</v>
      </c>
      <c r="G111" s="32">
        <v>120</v>
      </c>
      <c r="H111" s="22"/>
    </row>
    <row r="112" spans="1:8" s="7" customFormat="1" ht="31.5">
      <c r="A112" s="13" t="s">
        <v>454</v>
      </c>
      <c r="B112" s="91" t="s">
        <v>473</v>
      </c>
      <c r="C112" s="37">
        <v>982</v>
      </c>
      <c r="D112" s="37" t="s">
        <v>75</v>
      </c>
      <c r="E112" s="31" t="s">
        <v>472</v>
      </c>
      <c r="F112" s="31"/>
      <c r="G112" s="32">
        <f>G113</f>
        <v>5955.2</v>
      </c>
      <c r="H112" s="15"/>
    </row>
    <row r="113" spans="1:8" s="7" customFormat="1" ht="31.5">
      <c r="A113" s="13" t="s">
        <v>456</v>
      </c>
      <c r="B113" s="94" t="s">
        <v>208</v>
      </c>
      <c r="C113" s="37">
        <v>982</v>
      </c>
      <c r="D113" s="37" t="s">
        <v>75</v>
      </c>
      <c r="E113" s="31" t="s">
        <v>472</v>
      </c>
      <c r="F113" s="37">
        <v>244</v>
      </c>
      <c r="G113" s="32">
        <v>5955.2</v>
      </c>
      <c r="H113" s="15"/>
    </row>
    <row r="114" spans="1:8" s="7" customFormat="1" ht="31.5">
      <c r="A114" s="13" t="s">
        <v>507</v>
      </c>
      <c r="B114" s="91" t="s">
        <v>509</v>
      </c>
      <c r="C114" s="37">
        <v>982</v>
      </c>
      <c r="D114" s="37" t="s">
        <v>75</v>
      </c>
      <c r="E114" s="31" t="s">
        <v>510</v>
      </c>
      <c r="F114" s="31"/>
      <c r="G114" s="32">
        <f>G115</f>
        <v>81.8</v>
      </c>
      <c r="H114" s="15"/>
    </row>
    <row r="115" spans="1:8" s="7" customFormat="1" ht="31.5">
      <c r="A115" s="13" t="s">
        <v>508</v>
      </c>
      <c r="B115" s="94" t="s">
        <v>208</v>
      </c>
      <c r="C115" s="37">
        <v>982</v>
      </c>
      <c r="D115" s="37" t="s">
        <v>75</v>
      </c>
      <c r="E115" s="31" t="s">
        <v>510</v>
      </c>
      <c r="F115" s="37">
        <v>244</v>
      </c>
      <c r="G115" s="32">
        <v>81.8</v>
      </c>
      <c r="H115" s="12"/>
    </row>
    <row r="116" spans="1:8" s="7" customFormat="1" ht="15.75">
      <c r="A116" s="14" t="s">
        <v>221</v>
      </c>
      <c r="B116" s="8" t="s">
        <v>88</v>
      </c>
      <c r="C116" s="38">
        <v>982</v>
      </c>
      <c r="D116" s="29" t="s">
        <v>34</v>
      </c>
      <c r="E116" s="38"/>
      <c r="F116" s="29"/>
      <c r="G116" s="35">
        <f>G117+G120</f>
        <v>1742.3</v>
      </c>
      <c r="H116" s="12"/>
    </row>
    <row r="117" spans="1:8" s="7" customFormat="1" ht="15.75">
      <c r="A117" s="14" t="s">
        <v>228</v>
      </c>
      <c r="B117" s="95" t="s">
        <v>37</v>
      </c>
      <c r="C117" s="33" t="s">
        <v>62</v>
      </c>
      <c r="D117" s="29" t="s">
        <v>38</v>
      </c>
      <c r="E117" s="38"/>
      <c r="F117" s="29"/>
      <c r="G117" s="35">
        <f>G118</f>
        <v>849</v>
      </c>
      <c r="H117" s="17"/>
    </row>
    <row r="118" spans="1:8" s="7" customFormat="1" ht="31.5">
      <c r="A118" s="13" t="s">
        <v>272</v>
      </c>
      <c r="B118" s="98" t="s">
        <v>434</v>
      </c>
      <c r="C118" s="30" t="s">
        <v>62</v>
      </c>
      <c r="D118" s="31" t="s">
        <v>38</v>
      </c>
      <c r="E118" s="31" t="s">
        <v>474</v>
      </c>
      <c r="F118" s="37"/>
      <c r="G118" s="32">
        <f>G119</f>
        <v>849</v>
      </c>
      <c r="H118" s="17"/>
    </row>
    <row r="119" spans="1:8" s="7" customFormat="1" ht="31.5">
      <c r="A119" s="13" t="s">
        <v>273</v>
      </c>
      <c r="B119" s="94" t="s">
        <v>208</v>
      </c>
      <c r="C119" s="30" t="s">
        <v>62</v>
      </c>
      <c r="D119" s="31" t="s">
        <v>38</v>
      </c>
      <c r="E119" s="31" t="s">
        <v>474</v>
      </c>
      <c r="F119" s="31">
        <v>244</v>
      </c>
      <c r="G119" s="32">
        <v>849</v>
      </c>
      <c r="H119" s="17"/>
    </row>
    <row r="120" spans="1:8" s="7" customFormat="1" ht="30" customHeight="1">
      <c r="A120" s="14" t="s">
        <v>229</v>
      </c>
      <c r="B120" s="95" t="s">
        <v>150</v>
      </c>
      <c r="C120" s="33" t="s">
        <v>62</v>
      </c>
      <c r="D120" s="29" t="s">
        <v>151</v>
      </c>
      <c r="E120" s="38"/>
      <c r="F120" s="29"/>
      <c r="G120" s="35">
        <f>G121+G123+G125</f>
        <v>893.3</v>
      </c>
      <c r="H120" s="17"/>
    </row>
    <row r="121" spans="1:8" s="7" customFormat="1" ht="157.5">
      <c r="A121" s="13" t="s">
        <v>274</v>
      </c>
      <c r="B121" s="91" t="s">
        <v>435</v>
      </c>
      <c r="C121" s="30" t="s">
        <v>62</v>
      </c>
      <c r="D121" s="31" t="s">
        <v>151</v>
      </c>
      <c r="E121" s="31" t="s">
        <v>475</v>
      </c>
      <c r="F121" s="31"/>
      <c r="G121" s="32">
        <f>G122</f>
        <v>277.7</v>
      </c>
      <c r="H121" s="17"/>
    </row>
    <row r="122" spans="1:8" s="7" customFormat="1" ht="31.5">
      <c r="A122" s="13" t="s">
        <v>277</v>
      </c>
      <c r="B122" s="94" t="s">
        <v>208</v>
      </c>
      <c r="C122" s="30" t="s">
        <v>62</v>
      </c>
      <c r="D122" s="31" t="s">
        <v>151</v>
      </c>
      <c r="E122" s="31" t="s">
        <v>475</v>
      </c>
      <c r="F122" s="31">
        <v>244</v>
      </c>
      <c r="G122" s="32">
        <v>277.7</v>
      </c>
      <c r="H122" s="17"/>
    </row>
    <row r="123" spans="1:8" s="7" customFormat="1" ht="31.5">
      <c r="A123" s="13" t="s">
        <v>275</v>
      </c>
      <c r="B123" s="91" t="s">
        <v>436</v>
      </c>
      <c r="C123" s="30" t="s">
        <v>62</v>
      </c>
      <c r="D123" s="31" t="s">
        <v>151</v>
      </c>
      <c r="E123" s="31" t="s">
        <v>476</v>
      </c>
      <c r="F123" s="31"/>
      <c r="G123" s="32">
        <f>G124</f>
        <v>387.3</v>
      </c>
      <c r="H123" s="17"/>
    </row>
    <row r="124" spans="1:8" s="7" customFormat="1" ht="31.5">
      <c r="A124" s="13" t="s">
        <v>278</v>
      </c>
      <c r="B124" s="94" t="s">
        <v>208</v>
      </c>
      <c r="C124" s="30" t="s">
        <v>62</v>
      </c>
      <c r="D124" s="31" t="s">
        <v>151</v>
      </c>
      <c r="E124" s="31" t="s">
        <v>476</v>
      </c>
      <c r="F124" s="31">
        <v>244</v>
      </c>
      <c r="G124" s="32">
        <v>387.3</v>
      </c>
      <c r="H124" s="17"/>
    </row>
    <row r="125" spans="1:8" s="7" customFormat="1" ht="47.25">
      <c r="A125" s="13" t="s">
        <v>276</v>
      </c>
      <c r="B125" s="91" t="s">
        <v>437</v>
      </c>
      <c r="C125" s="36">
        <v>982</v>
      </c>
      <c r="D125" s="31" t="s">
        <v>151</v>
      </c>
      <c r="E125" s="31" t="s">
        <v>477</v>
      </c>
      <c r="F125" s="31"/>
      <c r="G125" s="32">
        <f>G126</f>
        <v>228.3</v>
      </c>
      <c r="H125" s="17"/>
    </row>
    <row r="126" spans="1:8" s="7" customFormat="1" ht="31.5">
      <c r="A126" s="13" t="s">
        <v>279</v>
      </c>
      <c r="B126" s="94" t="s">
        <v>208</v>
      </c>
      <c r="C126" s="36">
        <v>982</v>
      </c>
      <c r="D126" s="31" t="s">
        <v>151</v>
      </c>
      <c r="E126" s="31" t="s">
        <v>477</v>
      </c>
      <c r="F126" s="31">
        <v>244</v>
      </c>
      <c r="G126" s="32">
        <v>228.3</v>
      </c>
      <c r="H126" s="17"/>
    </row>
    <row r="127" spans="1:8" s="7" customFormat="1" ht="15.75">
      <c r="A127" s="14" t="s">
        <v>222</v>
      </c>
      <c r="B127" s="8" t="s">
        <v>131</v>
      </c>
      <c r="C127" s="9">
        <v>982</v>
      </c>
      <c r="D127" s="29" t="s">
        <v>40</v>
      </c>
      <c r="E127" s="29"/>
      <c r="F127" s="29"/>
      <c r="G127" s="35">
        <f>G128</f>
        <v>5249.5</v>
      </c>
      <c r="H127" s="17"/>
    </row>
    <row r="128" spans="1:8" s="7" customFormat="1" ht="15.75">
      <c r="A128" s="14" t="s">
        <v>230</v>
      </c>
      <c r="B128" s="95" t="s">
        <v>41</v>
      </c>
      <c r="C128" s="9">
        <v>982</v>
      </c>
      <c r="D128" s="29" t="s">
        <v>42</v>
      </c>
      <c r="E128" s="29"/>
      <c r="F128" s="29"/>
      <c r="G128" s="35">
        <f>G129+G131</f>
        <v>5249.5</v>
      </c>
      <c r="H128" s="17"/>
    </row>
    <row r="129" spans="1:8" s="7" customFormat="1" ht="47.25">
      <c r="A129" s="13" t="s">
        <v>280</v>
      </c>
      <c r="B129" s="91" t="s">
        <v>359</v>
      </c>
      <c r="C129" s="30" t="s">
        <v>62</v>
      </c>
      <c r="D129" s="31" t="s">
        <v>42</v>
      </c>
      <c r="E129" s="31" t="s">
        <v>478</v>
      </c>
      <c r="F129" s="31"/>
      <c r="G129" s="32">
        <f>G130</f>
        <v>3787.6</v>
      </c>
      <c r="H129" s="17"/>
    </row>
    <row r="130" spans="1:8" s="7" customFormat="1" ht="31.5">
      <c r="A130" s="13" t="s">
        <v>285</v>
      </c>
      <c r="B130" s="94" t="s">
        <v>208</v>
      </c>
      <c r="C130" s="30" t="s">
        <v>62</v>
      </c>
      <c r="D130" s="31" t="s">
        <v>42</v>
      </c>
      <c r="E130" s="31" t="s">
        <v>478</v>
      </c>
      <c r="F130" s="31">
        <v>244</v>
      </c>
      <c r="G130" s="32">
        <v>3787.6</v>
      </c>
      <c r="H130" s="15" t="e">
        <f>SUM(#REF!)</f>
        <v>#REF!</v>
      </c>
    </row>
    <row r="131" spans="1:7" s="7" customFormat="1" ht="33.75" customHeight="1">
      <c r="A131" s="13" t="s">
        <v>281</v>
      </c>
      <c r="B131" s="91" t="s">
        <v>215</v>
      </c>
      <c r="C131" s="30" t="s">
        <v>62</v>
      </c>
      <c r="D131" s="31" t="s">
        <v>42</v>
      </c>
      <c r="E131" s="31" t="s">
        <v>479</v>
      </c>
      <c r="F131" s="31"/>
      <c r="G131" s="32">
        <f>G132+G134+G136</f>
        <v>1461.8999999999999</v>
      </c>
    </row>
    <row r="132" spans="1:7" s="7" customFormat="1" ht="47.25">
      <c r="A132" s="13" t="s">
        <v>282</v>
      </c>
      <c r="B132" s="91" t="s">
        <v>216</v>
      </c>
      <c r="C132" s="30" t="s">
        <v>62</v>
      </c>
      <c r="D132" s="31" t="s">
        <v>42</v>
      </c>
      <c r="E132" s="31" t="s">
        <v>480</v>
      </c>
      <c r="F132" s="31"/>
      <c r="G132" s="32">
        <f>G133</f>
        <v>538.9</v>
      </c>
    </row>
    <row r="133" spans="1:7" s="7" customFormat="1" ht="31.5">
      <c r="A133" s="13" t="s">
        <v>286</v>
      </c>
      <c r="B133" s="94" t="s">
        <v>208</v>
      </c>
      <c r="C133" s="30" t="s">
        <v>62</v>
      </c>
      <c r="D133" s="31" t="s">
        <v>42</v>
      </c>
      <c r="E133" s="31" t="s">
        <v>480</v>
      </c>
      <c r="F133" s="31">
        <v>244</v>
      </c>
      <c r="G133" s="32">
        <v>538.9</v>
      </c>
    </row>
    <row r="134" spans="1:8" s="7" customFormat="1" ht="15.75">
      <c r="A134" s="13" t="s">
        <v>283</v>
      </c>
      <c r="B134" s="91" t="s">
        <v>217</v>
      </c>
      <c r="C134" s="30" t="s">
        <v>62</v>
      </c>
      <c r="D134" s="31" t="s">
        <v>42</v>
      </c>
      <c r="E134" s="31" t="s">
        <v>481</v>
      </c>
      <c r="F134" s="31"/>
      <c r="G134" s="32">
        <f>G135</f>
        <v>258.2</v>
      </c>
      <c r="H134" s="15" t="e">
        <f>#REF!+#REF!</f>
        <v>#REF!</v>
      </c>
    </row>
    <row r="135" spans="1:8" s="7" customFormat="1" ht="31.5">
      <c r="A135" s="13" t="s">
        <v>287</v>
      </c>
      <c r="B135" s="94" t="s">
        <v>208</v>
      </c>
      <c r="C135" s="30" t="s">
        <v>62</v>
      </c>
      <c r="D135" s="31" t="s">
        <v>42</v>
      </c>
      <c r="E135" s="31" t="s">
        <v>481</v>
      </c>
      <c r="F135" s="31">
        <v>244</v>
      </c>
      <c r="G135" s="32">
        <v>258.2</v>
      </c>
      <c r="H135" s="15"/>
    </row>
    <row r="136" spans="1:8" s="7" customFormat="1" ht="47.25">
      <c r="A136" s="13" t="s">
        <v>284</v>
      </c>
      <c r="B136" s="91" t="s">
        <v>438</v>
      </c>
      <c r="C136" s="30" t="s">
        <v>62</v>
      </c>
      <c r="D136" s="31" t="s">
        <v>42</v>
      </c>
      <c r="E136" s="31" t="s">
        <v>482</v>
      </c>
      <c r="F136" s="31"/>
      <c r="G136" s="32">
        <f>G137</f>
        <v>664.8</v>
      </c>
      <c r="H136" s="15"/>
    </row>
    <row r="137" spans="1:8" s="24" customFormat="1" ht="31.5">
      <c r="A137" s="13" t="s">
        <v>288</v>
      </c>
      <c r="B137" s="94" t="s">
        <v>208</v>
      </c>
      <c r="C137" s="30" t="s">
        <v>62</v>
      </c>
      <c r="D137" s="31" t="s">
        <v>42</v>
      </c>
      <c r="E137" s="31" t="s">
        <v>482</v>
      </c>
      <c r="F137" s="31">
        <v>244</v>
      </c>
      <c r="G137" s="32">
        <v>664.8</v>
      </c>
      <c r="H137" s="23"/>
    </row>
    <row r="138" spans="1:8" s="24" customFormat="1" ht="15.75">
      <c r="A138" s="14" t="s">
        <v>223</v>
      </c>
      <c r="B138" s="8" t="s">
        <v>87</v>
      </c>
      <c r="C138" s="33" t="s">
        <v>62</v>
      </c>
      <c r="D138" s="29" t="s">
        <v>39</v>
      </c>
      <c r="E138" s="29"/>
      <c r="F138" s="29"/>
      <c r="G138" s="35">
        <f>G139+G142</f>
        <v>19849.1</v>
      </c>
      <c r="H138" s="23"/>
    </row>
    <row r="139" spans="1:8" s="7" customFormat="1" ht="15.75">
      <c r="A139" s="14" t="s">
        <v>231</v>
      </c>
      <c r="B139" s="95" t="s">
        <v>148</v>
      </c>
      <c r="C139" s="33" t="s">
        <v>62</v>
      </c>
      <c r="D139" s="29" t="s">
        <v>149</v>
      </c>
      <c r="E139" s="29"/>
      <c r="F139" s="29"/>
      <c r="G139" s="35">
        <f>G140</f>
        <v>1536</v>
      </c>
      <c r="H139" s="12"/>
    </row>
    <row r="140" spans="1:8" s="7" customFormat="1" ht="31.5">
      <c r="A140" s="13" t="s">
        <v>289</v>
      </c>
      <c r="B140" s="91" t="s">
        <v>196</v>
      </c>
      <c r="C140" s="30" t="s">
        <v>62</v>
      </c>
      <c r="D140" s="31" t="s">
        <v>149</v>
      </c>
      <c r="E140" s="31" t="s">
        <v>429</v>
      </c>
      <c r="F140" s="31"/>
      <c r="G140" s="32">
        <f>G141</f>
        <v>1536</v>
      </c>
      <c r="H140" s="25"/>
    </row>
    <row r="141" spans="1:8" s="7" customFormat="1" ht="27" customHeight="1">
      <c r="A141" s="13" t="s">
        <v>290</v>
      </c>
      <c r="B141" s="94" t="s">
        <v>329</v>
      </c>
      <c r="C141" s="30" t="s">
        <v>62</v>
      </c>
      <c r="D141" s="31" t="s">
        <v>149</v>
      </c>
      <c r="E141" s="31" t="s">
        <v>429</v>
      </c>
      <c r="F141" s="31" t="s">
        <v>330</v>
      </c>
      <c r="G141" s="32">
        <v>1536</v>
      </c>
      <c r="H141" s="26"/>
    </row>
    <row r="142" spans="1:8" s="7" customFormat="1" ht="15.75">
      <c r="A142" s="14" t="s">
        <v>291</v>
      </c>
      <c r="B142" s="95" t="s">
        <v>74</v>
      </c>
      <c r="C142" s="33" t="s">
        <v>62</v>
      </c>
      <c r="D142" s="29" t="s">
        <v>36</v>
      </c>
      <c r="E142" s="29"/>
      <c r="F142" s="29"/>
      <c r="G142" s="35">
        <f>G143+G145</f>
        <v>18313.1</v>
      </c>
      <c r="H142" s="26"/>
    </row>
    <row r="143" spans="1:7" s="7" customFormat="1" ht="47.25">
      <c r="A143" s="13" t="s">
        <v>451</v>
      </c>
      <c r="B143" s="91" t="s">
        <v>430</v>
      </c>
      <c r="C143" s="36">
        <v>982</v>
      </c>
      <c r="D143" s="31" t="s">
        <v>36</v>
      </c>
      <c r="E143" s="31" t="s">
        <v>432</v>
      </c>
      <c r="F143" s="31"/>
      <c r="G143" s="32">
        <f>G144</f>
        <v>10477.5</v>
      </c>
    </row>
    <row r="144" spans="1:7" s="7" customFormat="1" ht="32.25" customHeight="1">
      <c r="A144" s="13" t="s">
        <v>452</v>
      </c>
      <c r="B144" s="94" t="s">
        <v>332</v>
      </c>
      <c r="C144" s="30" t="s">
        <v>62</v>
      </c>
      <c r="D144" s="31" t="s">
        <v>36</v>
      </c>
      <c r="E144" s="31" t="s">
        <v>432</v>
      </c>
      <c r="F144" s="31" t="s">
        <v>331</v>
      </c>
      <c r="G144" s="32">
        <v>10477.5</v>
      </c>
    </row>
    <row r="145" spans="1:7" s="7" customFormat="1" ht="31.5">
      <c r="A145" s="13" t="s">
        <v>292</v>
      </c>
      <c r="B145" s="91" t="s">
        <v>431</v>
      </c>
      <c r="C145" s="36">
        <v>982</v>
      </c>
      <c r="D145" s="31" t="s">
        <v>36</v>
      </c>
      <c r="E145" s="31" t="s">
        <v>433</v>
      </c>
      <c r="F145" s="31"/>
      <c r="G145" s="32">
        <f>+G146</f>
        <v>7835.6</v>
      </c>
    </row>
    <row r="146" spans="1:7" s="7" customFormat="1" ht="31.5">
      <c r="A146" s="13" t="s">
        <v>293</v>
      </c>
      <c r="B146" s="94" t="s">
        <v>362</v>
      </c>
      <c r="C146" s="36">
        <v>982</v>
      </c>
      <c r="D146" s="31" t="s">
        <v>36</v>
      </c>
      <c r="E146" s="31" t="s">
        <v>433</v>
      </c>
      <c r="F146" s="31" t="s">
        <v>363</v>
      </c>
      <c r="G146" s="32">
        <v>7835.6</v>
      </c>
    </row>
    <row r="147" spans="1:7" ht="15.75">
      <c r="A147" s="14" t="s">
        <v>224</v>
      </c>
      <c r="B147" s="8" t="s">
        <v>132</v>
      </c>
      <c r="C147" s="9">
        <v>982</v>
      </c>
      <c r="D147" s="40" t="s">
        <v>120</v>
      </c>
      <c r="E147" s="40"/>
      <c r="F147" s="40"/>
      <c r="G147" s="35">
        <f>G148</f>
        <v>5507.1</v>
      </c>
    </row>
    <row r="148" spans="1:7" s="68" customFormat="1" ht="15.75">
      <c r="A148" s="14" t="s">
        <v>232</v>
      </c>
      <c r="B148" s="99" t="s">
        <v>133</v>
      </c>
      <c r="C148" s="9">
        <v>982</v>
      </c>
      <c r="D148" s="40" t="s">
        <v>121</v>
      </c>
      <c r="E148" s="40"/>
      <c r="F148" s="40"/>
      <c r="G148" s="35">
        <f>G149+G151</f>
        <v>5507.1</v>
      </c>
    </row>
    <row r="149" spans="1:7" ht="94.5">
      <c r="A149" s="13" t="s">
        <v>294</v>
      </c>
      <c r="B149" s="100" t="s">
        <v>428</v>
      </c>
      <c r="C149" s="36">
        <v>982</v>
      </c>
      <c r="D149" s="39" t="s">
        <v>121</v>
      </c>
      <c r="E149" s="31" t="s">
        <v>483</v>
      </c>
      <c r="F149" s="39"/>
      <c r="G149" s="32">
        <f>G150</f>
        <v>5435.1</v>
      </c>
    </row>
    <row r="150" spans="1:7" ht="31.5">
      <c r="A150" s="13" t="s">
        <v>295</v>
      </c>
      <c r="B150" s="94" t="s">
        <v>208</v>
      </c>
      <c r="C150" s="30" t="s">
        <v>62</v>
      </c>
      <c r="D150" s="31" t="s">
        <v>121</v>
      </c>
      <c r="E150" s="31" t="s">
        <v>483</v>
      </c>
      <c r="F150" s="31">
        <v>244</v>
      </c>
      <c r="G150" s="32">
        <v>5435.1</v>
      </c>
    </row>
    <row r="151" spans="1:7" s="68" customFormat="1" ht="31.5">
      <c r="A151" s="13" t="s">
        <v>485</v>
      </c>
      <c r="B151" s="109" t="s">
        <v>484</v>
      </c>
      <c r="C151" s="36">
        <v>982</v>
      </c>
      <c r="D151" s="39" t="s">
        <v>121</v>
      </c>
      <c r="E151" s="37" t="s">
        <v>487</v>
      </c>
      <c r="F151" s="39"/>
      <c r="G151" s="32">
        <f>G152</f>
        <v>72</v>
      </c>
    </row>
    <row r="152" spans="1:7" ht="31.5">
      <c r="A152" s="13" t="s">
        <v>486</v>
      </c>
      <c r="B152" s="94" t="s">
        <v>208</v>
      </c>
      <c r="C152" s="30" t="s">
        <v>62</v>
      </c>
      <c r="D152" s="31" t="s">
        <v>121</v>
      </c>
      <c r="E152" s="37" t="s">
        <v>487</v>
      </c>
      <c r="F152" s="31">
        <v>244</v>
      </c>
      <c r="G152" s="32">
        <v>72</v>
      </c>
    </row>
    <row r="153" spans="1:7" ht="15.75">
      <c r="A153" s="14" t="s">
        <v>225</v>
      </c>
      <c r="B153" s="95" t="s">
        <v>118</v>
      </c>
      <c r="C153" s="33" t="s">
        <v>62</v>
      </c>
      <c r="D153" s="29" t="s">
        <v>117</v>
      </c>
      <c r="E153" s="29"/>
      <c r="F153" s="29"/>
      <c r="G153" s="35">
        <f>G154</f>
        <v>774.9</v>
      </c>
    </row>
    <row r="154" spans="1:7" ht="15.75">
      <c r="A154" s="14" t="s">
        <v>233</v>
      </c>
      <c r="B154" s="95" t="s">
        <v>122</v>
      </c>
      <c r="C154" s="33" t="s">
        <v>62</v>
      </c>
      <c r="D154" s="29" t="s">
        <v>119</v>
      </c>
      <c r="E154" s="29"/>
      <c r="F154" s="29"/>
      <c r="G154" s="35">
        <f>G155</f>
        <v>774.9</v>
      </c>
    </row>
    <row r="155" spans="1:7" ht="47.25">
      <c r="A155" s="13" t="s">
        <v>296</v>
      </c>
      <c r="B155" s="91" t="s">
        <v>426</v>
      </c>
      <c r="C155" s="30" t="s">
        <v>62</v>
      </c>
      <c r="D155" s="31" t="s">
        <v>119</v>
      </c>
      <c r="E155" s="31" t="s">
        <v>427</v>
      </c>
      <c r="F155" s="29"/>
      <c r="G155" s="32">
        <f>G156</f>
        <v>774.9</v>
      </c>
    </row>
    <row r="156" spans="1:7" ht="31.5">
      <c r="A156" s="13" t="s">
        <v>297</v>
      </c>
      <c r="B156" s="94" t="s">
        <v>208</v>
      </c>
      <c r="C156" s="30" t="s">
        <v>62</v>
      </c>
      <c r="D156" s="31" t="s">
        <v>119</v>
      </c>
      <c r="E156" s="31" t="s">
        <v>427</v>
      </c>
      <c r="F156" s="31">
        <v>244</v>
      </c>
      <c r="G156" s="32">
        <v>774.9</v>
      </c>
    </row>
    <row r="157" spans="1:7" ht="15.75">
      <c r="A157" s="14"/>
      <c r="B157" s="101" t="s">
        <v>218</v>
      </c>
      <c r="C157" s="37"/>
      <c r="D157" s="41"/>
      <c r="E157" s="29"/>
      <c r="F157" s="29"/>
      <c r="G157" s="35">
        <f>G20+G45+G54</f>
        <v>137577.9</v>
      </c>
    </row>
    <row r="158" spans="1:7" ht="15.75">
      <c r="A158" s="102"/>
      <c r="B158" s="103"/>
      <c r="C158" s="104"/>
      <c r="D158" s="104"/>
      <c r="E158" s="104"/>
      <c r="F158" s="104"/>
      <c r="G158" s="105"/>
    </row>
    <row r="159" spans="1:7" ht="15.75">
      <c r="A159" s="127" t="s">
        <v>374</v>
      </c>
      <c r="B159" s="127"/>
      <c r="C159" s="136" t="s">
        <v>375</v>
      </c>
      <c r="D159" s="136"/>
      <c r="E159" s="102"/>
      <c r="F159" s="102"/>
      <c r="G159" s="102"/>
    </row>
    <row r="160" spans="1:7" ht="12.75">
      <c r="A160" s="104"/>
      <c r="B160" s="104"/>
      <c r="C160" s="104"/>
      <c r="D160" s="104"/>
      <c r="E160" s="104"/>
      <c r="F160" s="104"/>
      <c r="G160" s="106"/>
    </row>
    <row r="161" spans="1:7" ht="15.75">
      <c r="A161" s="107" t="s">
        <v>489</v>
      </c>
      <c r="B161" s="107"/>
      <c r="C161" s="107" t="s">
        <v>490</v>
      </c>
      <c r="D161" s="107"/>
      <c r="E161" s="104"/>
      <c r="F161" s="104"/>
      <c r="G161" s="104"/>
    </row>
    <row r="162" spans="1:7" ht="15.75">
      <c r="A162" s="127"/>
      <c r="B162" s="127"/>
      <c r="C162" s="127"/>
      <c r="D162" s="127"/>
      <c r="E162" s="102"/>
      <c r="F162" s="102"/>
      <c r="G162" s="108"/>
    </row>
    <row r="163" spans="1:2" ht="15.75">
      <c r="A163" s="80"/>
      <c r="B163" s="86"/>
    </row>
    <row r="165" ht="15.75">
      <c r="B165" s="87"/>
    </row>
  </sheetData>
  <sheetProtection/>
  <mergeCells count="27">
    <mergeCell ref="B10:H10"/>
    <mergeCell ref="C13:G13"/>
    <mergeCell ref="C14:G14"/>
    <mergeCell ref="C15:G15"/>
    <mergeCell ref="B3:H3"/>
    <mergeCell ref="B5:H5"/>
    <mergeCell ref="B4:H4"/>
    <mergeCell ref="B6:H6"/>
    <mergeCell ref="B7:H7"/>
    <mergeCell ref="B8:H8"/>
    <mergeCell ref="B9:H9"/>
    <mergeCell ref="A17:G17"/>
    <mergeCell ref="G18:G19"/>
    <mergeCell ref="A159:B159"/>
    <mergeCell ref="E1:G1"/>
    <mergeCell ref="B2:G2"/>
    <mergeCell ref="E18:E19"/>
    <mergeCell ref="F18:F19"/>
    <mergeCell ref="C11:G11"/>
    <mergeCell ref="C159:D159"/>
    <mergeCell ref="C12:G12"/>
    <mergeCell ref="A162:B162"/>
    <mergeCell ref="C162:D162"/>
    <mergeCell ref="A18:A19"/>
    <mergeCell ref="B18:B19"/>
    <mergeCell ref="C18:C19"/>
    <mergeCell ref="D18:D19"/>
  </mergeCells>
  <printOptions horizontalCentered="1"/>
  <pageMargins left="0.4330708661417323" right="0.15748031496062992" top="0.7480314960629921" bottom="0.4724409448818898" header="0" footer="0"/>
  <pageSetup horizontalDpi="600" verticalDpi="600" orientation="portrait" paperSize="9" scale="63" r:id="rId1"/>
  <rowBreaks count="3" manualBreakCount="3">
    <brk id="44" max="6" man="1"/>
    <brk id="78" max="6" man="1"/>
    <brk id="10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B5" sqref="B5:C5"/>
    </sheetView>
  </sheetViews>
  <sheetFormatPr defaultColWidth="8.875" defaultRowHeight="12.75"/>
  <cols>
    <col min="1" max="1" width="25.25390625" style="4" customWidth="1"/>
    <col min="2" max="2" width="50.25390625" style="4" customWidth="1"/>
    <col min="3" max="3" width="10.625" style="4" customWidth="1"/>
    <col min="4" max="4" width="10.75390625" style="4" hidden="1" customWidth="1"/>
    <col min="5" max="7" width="9.125" style="4" hidden="1" customWidth="1"/>
    <col min="8" max="16384" width="8.875" style="4" customWidth="1"/>
  </cols>
  <sheetData>
    <row r="1" spans="2:3" ht="12.75">
      <c r="B1" s="115" t="s">
        <v>337</v>
      </c>
      <c r="C1" s="115"/>
    </row>
    <row r="2" spans="2:3" ht="12.75">
      <c r="B2" s="116" t="s">
        <v>457</v>
      </c>
      <c r="C2" s="116"/>
    </row>
    <row r="3" spans="2:3" ht="12.75">
      <c r="B3" s="116" t="s">
        <v>488</v>
      </c>
      <c r="C3" s="116"/>
    </row>
    <row r="4" spans="2:3" ht="12.75">
      <c r="B4" s="116" t="s">
        <v>506</v>
      </c>
      <c r="C4" s="116"/>
    </row>
    <row r="5" spans="1:8" ht="15">
      <c r="A5" s="67"/>
      <c r="B5" s="142" t="s">
        <v>333</v>
      </c>
      <c r="C5" s="142"/>
      <c r="D5" s="1"/>
      <c r="E5" s="1"/>
      <c r="F5" s="1"/>
      <c r="G5" s="1"/>
      <c r="H5" s="1"/>
    </row>
    <row r="6" spans="1:8" ht="15">
      <c r="A6" s="67"/>
      <c r="B6" s="134" t="s">
        <v>504</v>
      </c>
      <c r="C6" s="134"/>
      <c r="D6" s="134"/>
      <c r="E6" s="134"/>
      <c r="F6" s="134"/>
      <c r="G6" s="1"/>
      <c r="H6" s="1"/>
    </row>
    <row r="7" spans="1:4" ht="15.75">
      <c r="A7" s="67"/>
      <c r="B7" s="134" t="s">
        <v>334</v>
      </c>
      <c r="C7" s="134"/>
      <c r="D7" s="68"/>
    </row>
    <row r="8" spans="1:4" ht="15.75">
      <c r="A8" s="67"/>
      <c r="B8" s="145" t="s">
        <v>370</v>
      </c>
      <c r="C8" s="145"/>
      <c r="D8" s="68"/>
    </row>
    <row r="9" spans="1:4" ht="16.5" customHeight="1">
      <c r="A9" s="67"/>
      <c r="B9" s="134" t="s">
        <v>505</v>
      </c>
      <c r="C9" s="134"/>
      <c r="D9" s="68"/>
    </row>
    <row r="10" spans="1:4" ht="16.5" customHeight="1">
      <c r="A10" s="67"/>
      <c r="B10" s="43"/>
      <c r="C10" s="43"/>
      <c r="D10" s="68"/>
    </row>
    <row r="11" spans="1:3" ht="49.5" customHeight="1">
      <c r="A11" s="144" t="s">
        <v>381</v>
      </c>
      <c r="B11" s="144"/>
      <c r="C11" s="144"/>
    </row>
    <row r="12" spans="1:3" ht="12" customHeight="1">
      <c r="A12" s="69"/>
      <c r="B12" s="69"/>
      <c r="C12" s="69"/>
    </row>
    <row r="14" spans="1:7" ht="12.75">
      <c r="A14" s="139" t="s">
        <v>458</v>
      </c>
      <c r="B14" s="143" t="s">
        <v>22</v>
      </c>
      <c r="C14" s="118" t="s">
        <v>146</v>
      </c>
      <c r="D14" s="141" t="s">
        <v>23</v>
      </c>
      <c r="E14" s="141"/>
      <c r="F14" s="141"/>
      <c r="G14" s="141"/>
    </row>
    <row r="15" spans="1:7" ht="22.5" customHeight="1">
      <c r="A15" s="140"/>
      <c r="B15" s="143"/>
      <c r="C15" s="118"/>
      <c r="D15" s="70" t="s">
        <v>24</v>
      </c>
      <c r="E15" s="70" t="s">
        <v>25</v>
      </c>
      <c r="F15" s="70" t="s">
        <v>26</v>
      </c>
      <c r="G15" s="70" t="s">
        <v>27</v>
      </c>
    </row>
    <row r="16" spans="1:7" ht="25.5">
      <c r="A16" s="71" t="s">
        <v>134</v>
      </c>
      <c r="B16" s="45" t="s">
        <v>92</v>
      </c>
      <c r="C16" s="72">
        <f>C21-C17</f>
        <v>687.1000000000058</v>
      </c>
      <c r="D16" s="73">
        <v>5592</v>
      </c>
      <c r="E16" s="74" t="e">
        <f>D16+#REF!</f>
        <v>#REF!</v>
      </c>
      <c r="F16" s="74" t="e">
        <f>E16+#REF!</f>
        <v>#REF!</v>
      </c>
      <c r="G16" s="74" t="e">
        <f>F16+#REF!</f>
        <v>#REF!</v>
      </c>
    </row>
    <row r="17" spans="1:7" ht="12.75">
      <c r="A17" s="75" t="s">
        <v>135</v>
      </c>
      <c r="B17" s="76" t="s">
        <v>64</v>
      </c>
      <c r="C17" s="77">
        <f>C18</f>
        <v>136890.8</v>
      </c>
      <c r="D17" s="74" t="e">
        <f>-#REF!</f>
        <v>#REF!</v>
      </c>
      <c r="E17" s="74" t="e">
        <f>-#REF!</f>
        <v>#REF!</v>
      </c>
      <c r="F17" s="74" t="e">
        <f>-#REF!</f>
        <v>#REF!</v>
      </c>
      <c r="G17" s="74" t="e">
        <f>-#REF!</f>
        <v>#REF!</v>
      </c>
    </row>
    <row r="18" spans="1:7" ht="12.75">
      <c r="A18" s="75" t="s">
        <v>136</v>
      </c>
      <c r="B18" s="76" t="s">
        <v>65</v>
      </c>
      <c r="C18" s="77">
        <f>C19</f>
        <v>136890.8</v>
      </c>
      <c r="D18" s="74" t="e">
        <f>-#REF!</f>
        <v>#REF!</v>
      </c>
      <c r="E18" s="74" t="e">
        <f>-#REF!</f>
        <v>#REF!</v>
      </c>
      <c r="F18" s="74" t="e">
        <f>-#REF!</f>
        <v>#REF!</v>
      </c>
      <c r="G18" s="74" t="e">
        <f>-#REF!</f>
        <v>#REF!</v>
      </c>
    </row>
    <row r="19" spans="1:7" ht="12.75">
      <c r="A19" s="75" t="s">
        <v>137</v>
      </c>
      <c r="B19" s="76" t="s">
        <v>298</v>
      </c>
      <c r="C19" s="77">
        <f>C20</f>
        <v>136890.8</v>
      </c>
      <c r="D19" s="74" t="e">
        <f>-#REF!</f>
        <v>#REF!</v>
      </c>
      <c r="E19" s="74" t="e">
        <f>-#REF!</f>
        <v>#REF!</v>
      </c>
      <c r="F19" s="74" t="e">
        <f>-#REF!</f>
        <v>#REF!</v>
      </c>
      <c r="G19" s="74" t="e">
        <f>-#REF!</f>
        <v>#REF!</v>
      </c>
    </row>
    <row r="20" spans="1:7" ht="38.25">
      <c r="A20" s="75" t="s">
        <v>93</v>
      </c>
      <c r="B20" s="78" t="s">
        <v>364</v>
      </c>
      <c r="C20" s="77">
        <f>'приложение 1'!E65</f>
        <v>136890.8</v>
      </c>
      <c r="D20" s="73" t="e">
        <f>#REF!</f>
        <v>#REF!</v>
      </c>
      <c r="E20" s="73" t="e">
        <f>#REF!</f>
        <v>#REF!</v>
      </c>
      <c r="F20" s="73" t="e">
        <f>#REF!</f>
        <v>#REF!</v>
      </c>
      <c r="G20" s="73" t="e">
        <f>#REF!</f>
        <v>#REF!</v>
      </c>
    </row>
    <row r="21" spans="1:7" ht="12.75">
      <c r="A21" s="75" t="s">
        <v>138</v>
      </c>
      <c r="B21" s="49" t="s">
        <v>66</v>
      </c>
      <c r="C21" s="77">
        <f>'приложение 2'!G157</f>
        <v>137577.9</v>
      </c>
      <c r="D21" s="74" t="e">
        <f>-#REF!</f>
        <v>#REF!</v>
      </c>
      <c r="E21" s="74" t="e">
        <f>-#REF!</f>
        <v>#REF!</v>
      </c>
      <c r="F21" s="74" t="e">
        <f>-#REF!</f>
        <v>#REF!</v>
      </c>
      <c r="G21" s="74" t="e">
        <f>-#REF!</f>
        <v>#REF!</v>
      </c>
    </row>
    <row r="22" spans="1:7" ht="12.75">
      <c r="A22" s="75" t="s">
        <v>139</v>
      </c>
      <c r="B22" s="49" t="s">
        <v>67</v>
      </c>
      <c r="C22" s="77">
        <f>C21</f>
        <v>137577.9</v>
      </c>
      <c r="D22" s="74" t="e">
        <f>-#REF!</f>
        <v>#REF!</v>
      </c>
      <c r="E22" s="74" t="e">
        <f>-#REF!</f>
        <v>#REF!</v>
      </c>
      <c r="F22" s="74" t="e">
        <f>-#REF!</f>
        <v>#REF!</v>
      </c>
      <c r="G22" s="74" t="e">
        <f>-#REF!</f>
        <v>#REF!</v>
      </c>
    </row>
    <row r="23" spans="1:7" ht="12.75">
      <c r="A23" s="75" t="s">
        <v>140</v>
      </c>
      <c r="B23" s="49" t="s">
        <v>68</v>
      </c>
      <c r="C23" s="77">
        <f>C22</f>
        <v>137577.9</v>
      </c>
      <c r="D23" s="74" t="e">
        <f>-#REF!</f>
        <v>#REF!</v>
      </c>
      <c r="E23" s="74" t="e">
        <f>-#REF!</f>
        <v>#REF!</v>
      </c>
      <c r="F23" s="74" t="e">
        <f>-#REF!</f>
        <v>#REF!</v>
      </c>
      <c r="G23" s="74" t="e">
        <f>-#REF!</f>
        <v>#REF!</v>
      </c>
    </row>
    <row r="24" spans="1:7" ht="38.25">
      <c r="A24" s="75" t="s">
        <v>94</v>
      </c>
      <c r="B24" s="49" t="s">
        <v>365</v>
      </c>
      <c r="C24" s="77">
        <f>C23</f>
        <v>137577.9</v>
      </c>
      <c r="D24" s="74" t="e">
        <f>D20+D25</f>
        <v>#REF!</v>
      </c>
      <c r="E24" s="74" t="e">
        <f>E20+E25</f>
        <v>#REF!</v>
      </c>
      <c r="F24" s="74" t="e">
        <f>F20+F25</f>
        <v>#REF!</v>
      </c>
      <c r="G24" s="74" t="e">
        <f>G20+G25</f>
        <v>#REF!</v>
      </c>
    </row>
    <row r="25" spans="1:7" ht="26.25" customHeight="1">
      <c r="A25" s="137" t="s">
        <v>461</v>
      </c>
      <c r="B25" s="138"/>
      <c r="C25" s="79">
        <f>SUM(C16)</f>
        <v>687.1000000000058</v>
      </c>
      <c r="D25" s="74" t="e">
        <f>-#REF!</f>
        <v>#REF!</v>
      </c>
      <c r="E25" s="74" t="e">
        <f>-#REF!</f>
        <v>#REF!</v>
      </c>
      <c r="F25" s="74" t="e">
        <f>-#REF!</f>
        <v>#REF!</v>
      </c>
      <c r="G25" s="74" t="e">
        <f>-#REF!</f>
        <v>#REF!</v>
      </c>
    </row>
    <row r="27" spans="1:2" ht="12.75">
      <c r="A27" s="4" t="s">
        <v>374</v>
      </c>
      <c r="B27" s="5" t="s">
        <v>375</v>
      </c>
    </row>
    <row r="29" spans="1:2" ht="25.5">
      <c r="A29" s="110" t="s">
        <v>489</v>
      </c>
      <c r="B29" s="5" t="s">
        <v>490</v>
      </c>
    </row>
    <row r="30" spans="1:4" ht="12.75">
      <c r="A30" s="7"/>
      <c r="B30" s="5"/>
      <c r="C30" s="7"/>
      <c r="D30" s="4" t="s">
        <v>371</v>
      </c>
    </row>
    <row r="32" spans="2:4" ht="15">
      <c r="B32" s="1"/>
      <c r="D32" s="1" t="s">
        <v>71</v>
      </c>
    </row>
    <row r="35" ht="15.75">
      <c r="B35" s="68"/>
    </row>
  </sheetData>
  <sheetProtection/>
  <mergeCells count="15">
    <mergeCell ref="B1:C1"/>
    <mergeCell ref="B2:C2"/>
    <mergeCell ref="B8:C8"/>
    <mergeCell ref="B3:C3"/>
    <mergeCell ref="B4:C4"/>
    <mergeCell ref="A25:B25"/>
    <mergeCell ref="A14:A15"/>
    <mergeCell ref="B6:F6"/>
    <mergeCell ref="D14:G14"/>
    <mergeCell ref="B5:C5"/>
    <mergeCell ref="B7:C7"/>
    <mergeCell ref="B9:C9"/>
    <mergeCell ref="B14:B15"/>
    <mergeCell ref="C14:C15"/>
    <mergeCell ref="A11:C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Клиент</dc:creator>
  <cp:keywords/>
  <dc:description/>
  <cp:lastModifiedBy>User</cp:lastModifiedBy>
  <cp:lastPrinted>2016-09-30T12:17:10Z</cp:lastPrinted>
  <dcterms:created xsi:type="dcterms:W3CDTF">2004-01-09T12:13:45Z</dcterms:created>
  <dcterms:modified xsi:type="dcterms:W3CDTF">2016-10-06T11:47:49Z</dcterms:modified>
  <cp:category/>
  <cp:version/>
  <cp:contentType/>
  <cp:contentStatus/>
</cp:coreProperties>
</file>