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325" tabRatio="500" firstSheet="3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 " sheetId="4" r:id="rId4"/>
    <sheet name="Приложение №5 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</sheets>
  <definedNames>
    <definedName name="_xlnm.Print_Titles" localSheetId="2">'Приложение №3'!$6:$7</definedName>
    <definedName name="_xlnm.Print_Titles" localSheetId="4">'Приложение №5 '!$8:$8</definedName>
    <definedName name="_xlnm.Print_Titles" localSheetId="5">'Приложение №6'!$6:$6</definedName>
    <definedName name="_xlnm.Print_Area" localSheetId="2">'Приложение №3'!$A$1:$E$49</definedName>
    <definedName name="_xlnm.Print_Area" localSheetId="3">'Приложение №4 '!$A$1:$C$19</definedName>
    <definedName name="_xlnm.Print_Area" localSheetId="4">'Приложение №5 '!$A$1:$F$117</definedName>
    <definedName name="_xlnm.Print_Area" localSheetId="6">'Приложение №7'!$A$1:$E$28</definedName>
    <definedName name="_xlnm.Print_Area" localSheetId="7">'Приложение №8'!$A$1:$E$10</definedName>
  </definedNames>
  <calcPr fullCalcOnLoad="1"/>
</workbook>
</file>

<file path=xl/sharedStrings.xml><?xml version="1.0" encoding="utf-8"?>
<sst xmlns="http://schemas.openxmlformats.org/spreadsheetml/2006/main" count="1239" uniqueCount="514">
  <si>
    <t>№ п/п</t>
  </si>
  <si>
    <t>I.</t>
  </si>
  <si>
    <t>1.</t>
  </si>
  <si>
    <t>2.</t>
  </si>
  <si>
    <t>2.1.</t>
  </si>
  <si>
    <t>3.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</si>
  <si>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</si>
  <si>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</si>
  <si>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</si>
  <si>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</si>
  <si>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</si>
  <si>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</si>
  <si>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</si>
  <si>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</si>
  <si>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</si>
  <si>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</si>
  <si>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</si>
  <si>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</si>
  <si>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6.</t>
  </si>
  <si>
    <t>Наименование</t>
  </si>
  <si>
    <t>1 кв.</t>
  </si>
  <si>
    <t>2 кв.</t>
  </si>
  <si>
    <t>3 кв.</t>
  </si>
  <si>
    <t>4 кв.</t>
  </si>
  <si>
    <t>БЕЗВОЗМЕЗДНЫЕ ПОСТУПЛЕНИЯ</t>
  </si>
  <si>
    <t>0103</t>
  </si>
  <si>
    <t>0500</t>
  </si>
  <si>
    <t>0300</t>
  </si>
  <si>
    <t>0700</t>
  </si>
  <si>
    <t>Другие общегосударственные вопросы</t>
  </si>
  <si>
    <t>1004</t>
  </si>
  <si>
    <t>1000</t>
  </si>
  <si>
    <t>0800</t>
  </si>
  <si>
    <t>Культура</t>
  </si>
  <si>
    <t>0801</t>
  </si>
  <si>
    <t>0100</t>
  </si>
  <si>
    <t>Код ГРБС</t>
  </si>
  <si>
    <t>0102</t>
  </si>
  <si>
    <t>000</t>
  </si>
  <si>
    <t>182</t>
  </si>
  <si>
    <t>1 00 00000 00 0000 000</t>
  </si>
  <si>
    <t>1 16 00000 00 0000 000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</si>
  <si>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</si>
  <si>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</si>
  <si>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</si>
  <si>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</si>
  <si>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</si>
  <si>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</si>
  <si>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</si>
  <si>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</si>
  <si>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</si>
  <si>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1 13 00000 00 0000 000</t>
  </si>
  <si>
    <t>Охрана семьи и детства</t>
  </si>
  <si>
    <t>0503</t>
  </si>
  <si>
    <t>Резервные фонды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</si>
  <si>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</si>
  <si>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</si>
  <si>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</si>
  <si>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</si>
  <si>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</si>
  <si>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</si>
  <si>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</si>
  <si>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</si>
  <si>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</si>
  <si>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</si>
  <si>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806</t>
  </si>
  <si>
    <t>807</t>
  </si>
  <si>
    <t>863</t>
  </si>
  <si>
    <t>1.2.1.1.</t>
  </si>
  <si>
    <t>НАЛОГОВЫЕ И НЕНАЛОГОВЫЕ ДОХОДЫ</t>
  </si>
  <si>
    <t>Благоустройство</t>
  </si>
  <si>
    <t xml:space="preserve"> </t>
  </si>
  <si>
    <t>7.1.1.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</si>
  <si>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</si>
  <si>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</si>
  <si>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</si>
  <si>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I</t>
  </si>
  <si>
    <t>1.2.2.</t>
  </si>
  <si>
    <t>1.2.1.</t>
  </si>
  <si>
    <t>2.1.1.</t>
  </si>
  <si>
    <t>6.1.1.</t>
  </si>
  <si>
    <t>881</t>
  </si>
  <si>
    <t>1200</t>
  </si>
  <si>
    <t>СРЕДСТВА МАССОВОЙ ИНФОРМАЦИИ</t>
  </si>
  <si>
    <t>1202</t>
  </si>
  <si>
    <t>1100</t>
  </si>
  <si>
    <t>1101</t>
  </si>
  <si>
    <t>1.2.2.1.</t>
  </si>
  <si>
    <t>8.1.</t>
  </si>
  <si>
    <t>8.1.1.</t>
  </si>
  <si>
    <t>Периодическая печать и издательства</t>
  </si>
  <si>
    <t>8.1.1.1.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</si>
  <si>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</si>
  <si>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</si>
  <si>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</si>
  <si>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</si>
  <si>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</si>
  <si>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</si>
  <si>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</si>
  <si>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</si>
  <si>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</si>
  <si>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</si>
  <si>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</si>
  <si>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</si>
  <si>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</si>
  <si>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</si>
  <si>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7.1.</t>
  </si>
  <si>
    <t>Приложение № 1</t>
  </si>
  <si>
    <t>Приложение № 2</t>
  </si>
  <si>
    <t>Другие вопросы в области образования</t>
  </si>
  <si>
    <t>0709</t>
  </si>
  <si>
    <t>1 13 02990 00 0000 130</t>
  </si>
  <si>
    <t>1 13 02993 03 0000 130</t>
  </si>
  <si>
    <t>1 13 02993 03 0100 130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</si>
  <si>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</si>
  <si>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ШТРАФЫ, САНКЦИИ, ВОЗМЕЩЕНИЕ УЩЕРБА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</si>
  <si>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</si>
  <si>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1 13 02000 00 0000 130 </t>
  </si>
  <si>
    <t>Доходы от компенсации затрат государства</t>
  </si>
  <si>
    <t>4.1.2.</t>
  </si>
  <si>
    <t xml:space="preserve">Прочие доходы от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</si>
  <si>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</si>
  <si>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</si>
  <si>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</si>
  <si>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</si>
  <si>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</si>
  <si>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</si>
  <si>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</si>
  <si>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</si>
  <si>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</si>
  <si>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8.</t>
  </si>
  <si>
    <t>1.2.3.</t>
  </si>
  <si>
    <t>1.2.3.1.</t>
  </si>
  <si>
    <t>1.2.3.3.</t>
  </si>
  <si>
    <t>1.3.</t>
  </si>
  <si>
    <t>3.2.1.</t>
  </si>
  <si>
    <t>3.2.1.1.</t>
  </si>
  <si>
    <t>Приложение № 4</t>
  </si>
  <si>
    <t>Приложение № 3</t>
  </si>
  <si>
    <t>Приложение № 5</t>
  </si>
  <si>
    <t>Приложение № 6</t>
  </si>
  <si>
    <t>ИТОГО</t>
  </si>
  <si>
    <t>Всего источников финансирования        дефицита бюджета</t>
  </si>
  <si>
    <t xml:space="preserve">  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</si>
  <si>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</si>
  <si>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</si>
  <si>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</si>
  <si>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</si>
  <si>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</si>
  <si>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Иные бюджетные ассигнования</t>
  </si>
  <si>
    <t>3.3.1.</t>
  </si>
  <si>
    <t>300</t>
  </si>
  <si>
    <t>Социальное обеспечение и иные выплаты населению</t>
  </si>
  <si>
    <t>1.2.3.2.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</si>
  <si>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</si>
  <si>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</si>
  <si>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</si>
  <si>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</si>
  <si>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</si>
  <si>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</si>
  <si>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</si>
  <si>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</si>
  <si>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</si>
  <si>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2.1.1.1.</t>
  </si>
  <si>
    <t>3.1.2.</t>
  </si>
  <si>
    <t>3.1.1.2.</t>
  </si>
  <si>
    <t xml:space="preserve">Увеличение прочих остатков денежных средств бюджета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</si>
  <si>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</si>
  <si>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</si>
  <si>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</si>
  <si>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</si>
  <si>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>1.1.2.4.</t>
  </si>
  <si>
    <t>1.1.2.4.1.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</si>
  <si>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</si>
  <si>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Код бюджетной классификации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</si>
  <si>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</si>
  <si>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99 1 00 00110</t>
  </si>
  <si>
    <t>99 2 00 00110</t>
  </si>
  <si>
    <t>99 3 00 00110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</si>
  <si>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</si>
  <si>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</si>
  <si>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88 1 00 00000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</si>
  <si>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</si>
  <si>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</si>
  <si>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Резервный фонд Местной Администрации</t>
  </si>
  <si>
    <t>88 3 00 00000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</si>
  <si>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</si>
  <si>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</si>
  <si>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Расходы по содержанию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</si>
  <si>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</si>
  <si>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</si>
  <si>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</si>
  <si>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3.1.1.1.</t>
  </si>
  <si>
    <t>1.4.</t>
  </si>
  <si>
    <t>1.5.</t>
  </si>
  <si>
    <t>9.</t>
  </si>
  <si>
    <t>1.2.4.</t>
  </si>
  <si>
    <t>1.3.2.</t>
  </si>
  <si>
    <t>1.3.1.1.</t>
  </si>
  <si>
    <t>1.3.1.2.</t>
  </si>
  <si>
    <t>1.3.1.3.</t>
  </si>
  <si>
    <t>1.3.2.1.</t>
  </si>
  <si>
    <t>1.3.2.2.</t>
  </si>
  <si>
    <t>1.4.1.</t>
  </si>
  <si>
    <t>1.4.1.1.</t>
  </si>
  <si>
    <t>1.5.1.</t>
  </si>
  <si>
    <t>1.5.1.1.</t>
  </si>
  <si>
    <t>4.1.1.1.</t>
  </si>
  <si>
    <t>4.1.1.2.</t>
  </si>
  <si>
    <t>4.1.1.4.</t>
  </si>
  <si>
    <t>4.1.1.1.1.</t>
  </si>
  <si>
    <t>4.1.1.2.1.</t>
  </si>
  <si>
    <t>4.1.1.4.1.</t>
  </si>
  <si>
    <t>6.1.1.1.</t>
  </si>
  <si>
    <t>7.1.1.1.</t>
  </si>
  <si>
    <t>9.1.</t>
  </si>
  <si>
    <t>9.1.1.</t>
  </si>
  <si>
    <t>9.1.1.1.</t>
  </si>
  <si>
    <t>99 9 00 G0850</t>
  </si>
  <si>
    <t>88 2 00 G0100</t>
  </si>
  <si>
    <t>88 6 00 G0860</t>
  </si>
  <si>
    <t>88 7 00 G0870</t>
  </si>
  <si>
    <t>04 0 00 10000</t>
  </si>
  <si>
    <t>05 0 00 10000</t>
  </si>
  <si>
    <t>05 1 00 10000</t>
  </si>
  <si>
    <t>05 2 00 10000</t>
  </si>
  <si>
    <t>05 4 00 10000</t>
  </si>
  <si>
    <t>06 0 00 10000</t>
  </si>
  <si>
    <t>09 0 00 10000</t>
  </si>
  <si>
    <t>10 0 00 10000</t>
  </si>
  <si>
    <t>11 0 00 10000</t>
  </si>
  <si>
    <t>12 0 00 10000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</si>
  <si>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</si>
  <si>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</si>
  <si>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5.1.1.</t>
  </si>
  <si>
    <t>5.1.1.1.</t>
  </si>
  <si>
    <t>Код главного администратора доходов</t>
  </si>
  <si>
    <t>Приложение № 7</t>
  </si>
  <si>
    <t>Комитет по благоустройству Санкт-Петербурга</t>
  </si>
  <si>
    <t>Государственная жилищная инспекция Санкт-Петербурга</t>
  </si>
  <si>
    <t>Администрация Центрального района Санкт-Петербурга</t>
  </si>
  <si>
    <t>Комитет по печати и взаимодействию со средствами массовой информации</t>
  </si>
  <si>
    <t>Государственная административно-техническая инспекция</t>
  </si>
  <si>
    <t>Федеральная налоговая служба</t>
  </si>
  <si>
    <t>5.2.</t>
  </si>
  <si>
    <t>13 0 00 10000</t>
  </si>
  <si>
    <t>88 5 00 10000</t>
  </si>
  <si>
    <t>88 5 00 20000</t>
  </si>
  <si>
    <t>7.1.2.</t>
  </si>
  <si>
    <t>7.1.2.1.</t>
  </si>
  <si>
    <t>Перечень  и коды главных администраторов доходов бюджета внутригородского муниципального образования Санкт-Петербурга муниципальный округ Владимирский округ</t>
  </si>
  <si>
    <t>Перечень и коды главных администраторов источников финансирования дефицита  бюджета внутригородского муниципального образования Санкт-Петербурга муниципальный округ Владимирский округ</t>
  </si>
  <si>
    <t>Код главного администратора источников финансирования бюджета муниципального образования муниципальный округ Владимирский округ</t>
  </si>
  <si>
    <t>Расходы на реализацию  подпрограммы «Озеленение территорий зеленых насаждений общего пользования местного значения»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</si>
  <si>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</si>
  <si>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16 0 00 10000</t>
  </si>
  <si>
    <t>17 0 00 10000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</si>
  <si>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</si>
  <si>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</si>
  <si>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</si>
  <si>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Иные пенсии, социальные доплаты к пенсиям</t>
  </si>
  <si>
    <t>Сумма, тыс. рублей</t>
  </si>
  <si>
    <t>Сумма,  тыс. рублей</t>
  </si>
  <si>
    <t>1.2.4.1.</t>
  </si>
  <si>
    <t>1</t>
  </si>
  <si>
    <t>2</t>
  </si>
  <si>
    <t>3</t>
  </si>
  <si>
    <t>4</t>
  </si>
  <si>
    <t>Приложение № 8</t>
  </si>
  <si>
    <t>Приложение № 9</t>
  </si>
  <si>
    <t>Расходы на реализацию муниципальных программ</t>
  </si>
  <si>
    <t>Расходы на реализацию ведомственных целевых программ</t>
  </si>
  <si>
    <t>2.2.</t>
  </si>
  <si>
    <t xml:space="preserve">Пенсионное обеспечение
</t>
  </si>
  <si>
    <t>1001</t>
  </si>
  <si>
    <t>Пенсионное обеспечение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</si>
  <si>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</si>
  <si>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Комитет по градостроительству и архитектуре</t>
  </si>
  <si>
    <t>815</t>
  </si>
  <si>
    <t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</si>
  <si>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</si>
  <si>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</si>
  <si>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05 3 00 10000</t>
  </si>
  <si>
    <t>88 Г 00 10000</t>
  </si>
  <si>
    <t>Расходы на мероприятия по подготовке и обучению неработающего населения способам защиты и действиям в чрезвычайных ситуациях, содействие в информировании населения об угрозе возникновения или о возникновении чрезвычайной ситуации</t>
  </si>
  <si>
    <t>ДОХОДЫ ОТ ОКАЗАНИЯ ПЛАТНЫХ УСЛУГ И КОМПЕНСАЦИИ ЗАТРАТ ГОСУДАРСТВА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</si>
  <si>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</si>
  <si>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</si>
  <si>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Расходы на выплаты пенсии за выслугу лет лицам, замещавшим должности муниципальной службы</t>
  </si>
  <si>
    <t>Расходы на выплаты ежемесячной доплаты за стаж лицам, замещавшим муниципальные должности</t>
  </si>
  <si>
    <t>2 02 30000 00 0000 150</t>
  </si>
  <si>
    <t>2 02 30024 00 0000 150</t>
  </si>
  <si>
    <t>2 02 30024 03 0000 150</t>
  </si>
  <si>
    <t>2 02 30027 00 0000 150</t>
  </si>
  <si>
    <t>2 02 30027 03 0000 150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</si>
  <si>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</si>
  <si>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</si>
  <si>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</si>
  <si>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2 02 30024 03 0100 150</t>
  </si>
  <si>
    <t>2 02 30024 03 0200 150</t>
  </si>
  <si>
    <t>2 02 30027 03 0100 150</t>
  </si>
  <si>
    <t>2 02 30027 03 0200 150</t>
  </si>
  <si>
    <t>Расходы на реализацию ведомственной целевой программы «Военно-патриотическое воспитание граждан»</t>
  </si>
  <si>
    <t>Расходы на реализацию ведомственной целевой программы «Участие в реализации мер по профилактике дорожно-транспортного травматизма на территории муниципального образования»</t>
  </si>
  <si>
    <t>3.21.</t>
  </si>
  <si>
    <t>Другие вопросы в области национальной экономики</t>
  </si>
  <si>
    <t>0412</t>
  </si>
  <si>
    <t>14 0 00 10000</t>
  </si>
  <si>
    <t>Расходы на реализацию ведомственной целевой программы «Содействие развитию малого бизнеса на территории внутригородского муниципального образования Санкт-Петербурга муниципальный округ Владимирский округ, осуществление защиты прав потребителей»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</si>
  <si>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</si>
  <si>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</si>
  <si>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</si>
  <si>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</si>
  <si>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реализацию ведомственной целевой программы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</t>
  </si>
  <si>
    <t>Расходы на реализацию ведомственной целевой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</si>
  <si>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</si>
  <si>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05 5 00 10000</t>
  </si>
  <si>
    <t>18 0 00 10000</t>
  </si>
  <si>
    <t>1.5.2.</t>
  </si>
  <si>
    <t>1.5.2.1.</t>
  </si>
  <si>
    <t>1.5.2.2.</t>
  </si>
  <si>
    <t>1.5.3.</t>
  </si>
  <si>
    <t>1.5.3.1.</t>
  </si>
  <si>
    <t>1.5.3.2.</t>
  </si>
  <si>
    <t>1.5.3.3.</t>
  </si>
  <si>
    <t>2.1.1.1.1.</t>
  </si>
  <si>
    <t>2.1.1.1.2.</t>
  </si>
  <si>
    <t>2.1.1.1.3.</t>
  </si>
  <si>
    <t>2.1.1.2.</t>
  </si>
  <si>
    <t>2.1.1.2.1.</t>
  </si>
  <si>
    <t>2.1.1.2.2.</t>
  </si>
  <si>
    <t>2.1.2.</t>
  </si>
  <si>
    <t>2.1.2.1.</t>
  </si>
  <si>
    <t>2.1.2.1.1.</t>
  </si>
  <si>
    <t>2.1.3.</t>
  </si>
  <si>
    <t>2.1.3.1.</t>
  </si>
  <si>
    <t>2.1.3.1.1.</t>
  </si>
  <si>
    <t>2.1.3.2.</t>
  </si>
  <si>
    <t>2.1.3.2.1.</t>
  </si>
  <si>
    <t>2.1.3.2.2.</t>
  </si>
  <si>
    <t>2.1.3.3.</t>
  </si>
  <si>
    <t>2.1.3.3.1.</t>
  </si>
  <si>
    <t>2.1.3.3.2.</t>
  </si>
  <si>
    <t>2.1.3.3.3.</t>
  </si>
  <si>
    <t>2.2.1.</t>
  </si>
  <si>
    <t>2.2.1.1.</t>
  </si>
  <si>
    <t>2.2.1.1.1.</t>
  </si>
  <si>
    <t>23.3.</t>
  </si>
  <si>
    <t>2.3.1.1.</t>
  </si>
  <si>
    <t>2.3.1.1.1.</t>
  </si>
  <si>
    <t>2.3.1.1.2.</t>
  </si>
  <si>
    <t>2.3.2.</t>
  </si>
  <si>
    <t>2.3.2.1.</t>
  </si>
  <si>
    <t>2.3.2.1.1.</t>
  </si>
  <si>
    <t>2.4.</t>
  </si>
  <si>
    <t>2.4.1.</t>
  </si>
  <si>
    <t>2.4.1.1.</t>
  </si>
  <si>
    <t>2.4.1.1.1.</t>
  </si>
  <si>
    <t>2.4.1.1.1.1.</t>
  </si>
  <si>
    <t>2.4.1.1.2.</t>
  </si>
  <si>
    <t>2.4.1.1.2.1.</t>
  </si>
  <si>
    <t>2.4.1.1.3.</t>
  </si>
  <si>
    <t>2.4.1.1.3.1.</t>
  </si>
  <si>
    <t>2.4.1.1.4.</t>
  </si>
  <si>
    <t>2.4.1.1.4.1.</t>
  </si>
  <si>
    <t>2.4.1.5.</t>
  </si>
  <si>
    <t>2.4.1.5.1.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</si>
  <si>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</si>
  <si>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</si>
  <si>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</si>
  <si>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</si>
  <si>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</si>
  <si>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</si>
  <si>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</si>
  <si>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</si>
  <si>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</si>
  <si>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2.6.1.2.1.1.</t>
  </si>
  <si>
    <t>2.6.1.3.</t>
  </si>
  <si>
    <t>2.6.1.3.1.1.</t>
  </si>
  <si>
    <t>2.7.</t>
  </si>
  <si>
    <t>2.7.1.</t>
  </si>
  <si>
    <t>2.7.1.1.</t>
  </si>
  <si>
    <t>2.7.1.1.1.</t>
  </si>
  <si>
    <t>2.7.2.</t>
  </si>
  <si>
    <t>2.7.2.1.</t>
  </si>
  <si>
    <t>2.7.2.1.1.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</si>
  <si>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</si>
  <si>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</si>
  <si>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</si>
  <si>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</si>
  <si>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</si>
  <si>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</si>
  <si>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</si>
  <si>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</si>
  <si>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7.1.3.</t>
  </si>
  <si>
    <t>7.1.3.1.</t>
  </si>
  <si>
    <t>8.1.2.</t>
  </si>
  <si>
    <t>8.1.2.1.</t>
  </si>
  <si>
    <t>8.2.</t>
  </si>
  <si>
    <t>8.2.1.</t>
  </si>
  <si>
    <t>8.2.1.1.</t>
  </si>
  <si>
    <t>8.2.2.</t>
  </si>
  <si>
    <t>8.2.2.1.</t>
  </si>
  <si>
    <t>8.2.3.</t>
  </si>
  <si>
    <t>8.2.3.1.</t>
  </si>
  <si>
    <t>10.</t>
  </si>
  <si>
    <t>10.1.</t>
  </si>
  <si>
    <t>10.1.1.</t>
  </si>
  <si>
    <t>10.1.1.1.</t>
  </si>
  <si>
    <t>1.1.3.</t>
  </si>
  <si>
    <t>1.1.4.</t>
  </si>
  <si>
    <t>1.1.5.</t>
  </si>
  <si>
    <t>2.3.</t>
  </si>
  <si>
    <t xml:space="preserve">Расходы на реализацию ведомственной целевой программы «Участие в организации и финансировании временного трудоустройства отдельных категорий граждан»
</t>
  </si>
  <si>
    <t>6.1.</t>
  </si>
  <si>
    <t xml:space="preserve"> 18 0 00 10000</t>
  </si>
  <si>
    <t xml:space="preserve"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</si>
  <si>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</si>
  <si>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t>
  </si>
  <si>
    <t>Расходы на реализацию  подпрограммы «Ремонт покрытий и содержание объектов благоустройства, расположенных на внутриквартальных территориях муниципального образования»</t>
  </si>
  <si>
    <t>Расходы на реализацию  подпрограммы «Размещение, содержание и ремонт контейнерных площадок для раздельного сбора мусора на внутриквартальных территориях муниципального образования»</t>
  </si>
  <si>
    <t>Расходы на реализацию  подпрограммы «Размещение, содержание и ремонт ограждений газонных»</t>
  </si>
  <si>
    <t>Профессиональная подготовка, переподготовка и повышение квалификации</t>
  </si>
  <si>
    <t>0705</t>
  </si>
  <si>
    <t>Расходы на организацию дополнительного профессионального образования депутатов и муниципальных служащих муниципального образования</t>
  </si>
  <si>
    <t>88 9 00 10000</t>
  </si>
  <si>
    <t>2.5.2.</t>
  </si>
  <si>
    <t>2.5.2.1.</t>
  </si>
  <si>
    <t>2.5.2.1.1.</t>
  </si>
  <si>
    <t>2.5.2.2.</t>
  </si>
  <si>
    <t>2.5.2.2.1.</t>
  </si>
  <si>
    <t>2.5.2.3.</t>
  </si>
  <si>
    <t>2.521.3.1.</t>
  </si>
  <si>
    <t>2.5.2.4.</t>
  </si>
  <si>
    <t>2.5.2.4.1.</t>
  </si>
  <si>
    <t>1003</t>
  </si>
  <si>
    <t>2.7.3.</t>
  </si>
  <si>
    <t>2.7.3.1.</t>
  </si>
  <si>
    <t>2.7.3.1.1.</t>
  </si>
  <si>
    <t>2.7.3.2.</t>
  </si>
  <si>
    <t>2.7.32.2.1.</t>
  </si>
  <si>
    <t>2.7.3.3.</t>
  </si>
  <si>
    <t>2.7.3.3.1.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</si>
  <si>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</si>
  <si>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</si>
  <si>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</si>
  <si>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</si>
  <si>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</si>
  <si>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1 16 07090 00 0000 140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</si>
  <si>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</si>
  <si>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</si>
  <si>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Платежи в целях возмещения причиненного ущерба (убытков)</t>
  </si>
  <si>
    <t>1 16 10000 00 0000 140</t>
  </si>
  <si>
    <t>1 16 10030 03 0000 140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</si>
  <si>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</si>
  <si>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</si>
  <si>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6.2.</t>
  </si>
  <si>
    <t>6.2.1.</t>
  </si>
  <si>
    <t>6.2.1.1.</t>
  </si>
  <si>
    <t>6.2.2.</t>
  </si>
  <si>
    <t>6.2.2.1.</t>
  </si>
  <si>
    <t>6.2.3.</t>
  </si>
  <si>
    <t>6.2.3.1.</t>
  </si>
  <si>
    <t>6.2.4.</t>
  </si>
  <si>
    <t>6.2.4.1.</t>
  </si>
  <si>
    <t>Ведомственная структура расходов бюджета внутригородского муниципального образования Санкт-Петербурга муниципальный округ Владимирский округ на 2021 год</t>
  </si>
  <si>
    <t>Объем поступлений доходов в бюджет внутригородского муниципального образования Санкт-Петербурга муниципальный округ Владимирский округ по кодам классификации доходов бюджета на 2021 год</t>
  </si>
  <si>
    <t xml:space="preserve">Источники  финансирования дефицита бюджета внутригородского муниципального образования Санкт-Петербурга муниципальный округ Владимирский округ, перечень статей и видов источников финансирования дефицита бюджета внутригородского муниципального образования Санкт-Петербурга муниципальный округ Владимирский округ на 2021 год </t>
  </si>
  <si>
    <t>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2021 год</t>
  </si>
  <si>
    <t xml:space="preserve">Объем бюджетных ассигнований на финансовое обеспечение реализации муниципальных и ведомственных целевых программ на 2021 год </t>
  </si>
  <si>
    <t>Объем бюджетных ассигнований бюджета внутригородского муниципального образования Санкт-Петербурга муниципальный округ Владимирский округ, направляемых на исполнение публичных нормативных обязательств на 2021 год</t>
  </si>
  <si>
    <t>Объем и распределение субвенций бюджету внутригородского муниципального образования Санкт-Петербурга муниципальный округ Владимирский округ, предоставляемых за счет бюджета Санкт-Петербурга  на исполнение органами местного самоуправления в Санкт-Петербурге отдельных государственных полномочий Санкт-Петербурга на 2021 год</t>
  </si>
  <si>
    <t>3.2.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</si>
  <si>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</si>
  <si>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</si>
  <si>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Социальное обеспечение населения
</t>
  </si>
  <si>
    <t>Закупка товаров, работ и услуг для государственных (муниципальных) нужд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</si>
  <si>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</si>
  <si>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</si>
  <si>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</si>
  <si>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</si>
  <si>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101  02010 01 0000 110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</si>
  <si>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</si>
  <si>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1 16 10120 00 0000 140</t>
  </si>
  <si>
    <t>1 16 10123 01 0031 140</t>
  </si>
  <si>
    <t>2 02 15001 03 0000 150</t>
  </si>
  <si>
    <t>3.1.2.1.</t>
  </si>
  <si>
    <t>3.2.1.2.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</si>
  <si>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</si>
  <si>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</si>
  <si>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</si>
  <si>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2 02 10000 00 0000 000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</si>
  <si>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</si>
  <si>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</si>
  <si>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</si>
  <si>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2.2.1</t>
  </si>
  <si>
    <t>2.2.1.2.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</si>
  <si>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попечительству.</t>
  </si>
  <si>
    <t>Субвенции бюджетам внутригородских муниципальных образований Санкт-Петербурга на содержание ребенка в семье опекуна и приемной семье.</t>
  </si>
  <si>
    <t>Субвенции бюджетам внутригородских муниципальных образований Санкт-Петербурга на вознаграждение, причитающееся приемному родителю.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</si>
  <si>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</si>
  <si>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</si>
  <si>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</si>
  <si>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1 16 10123 01 0000 140</t>
  </si>
  <si>
    <t>4.1.3.</t>
  </si>
  <si>
    <t>4.1.4.</t>
  </si>
  <si>
    <t>4.1.5.</t>
  </si>
  <si>
    <t>1 16 07000 00 0000 140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</si>
  <si>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</si>
  <si>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органом, казенным учреждением, Центральным банком Российской Федерации, государственной корпорацией</t>
  </si>
  <si>
    <t>к Решению МС МО МО Владимирский округ от ________________№ _____</t>
  </si>
  <si>
    <t>4.1.6.</t>
  </si>
  <si>
    <t>824</t>
  </si>
  <si>
    <t>Доходы от административных штрафов,поступающие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</si>
</sst>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i/>
      <sz val="12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wrapText="1"/>
    </xf>
    <xf numFmtId="177" fontId="13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14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7" fontId="14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49" fontId="14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177" fontId="14" fillId="0" borderId="10" xfId="0" applyNumberFormat="1" applyFont="1" applyFill="1" applyBorder="1" applyAlignment="1">
      <alignment horizontal="right" wrapText="1"/>
    </xf>
    <xf numFmtId="1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16" fontId="13" fillId="0" borderId="10" xfId="0" applyNumberFormat="1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left" indent="2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top"/>
    </xf>
    <xf numFmtId="1" fontId="13" fillId="0" borderId="10" xfId="0" applyNumberFormat="1" applyFont="1" applyFill="1" applyBorder="1" applyAlignment="1">
      <alignment horizontal="left" vertical="top"/>
    </xf>
    <xf numFmtId="49" fontId="14" fillId="0" borderId="10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 wrapText="1"/>
    </xf>
    <xf numFmtId="177" fontId="14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wrapText="1"/>
    </xf>
    <xf numFmtId="177" fontId="7" fillId="0" borderId="0" xfId="0" applyNumberFormat="1" applyFont="1" applyFill="1" applyAlignment="1">
      <alignment/>
    </xf>
    <xf numFmtId="0" fontId="13" fillId="32" borderId="10" xfId="0" applyFont="1" applyFill="1" applyBorder="1" applyAlignment="1">
      <alignment horizontal="left" vertical="top" wrapText="1"/>
    </xf>
    <xf numFmtId="177" fontId="10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77" fontId="14" fillId="0" borderId="11" xfId="0" applyNumberFormat="1" applyFont="1" applyFill="1" applyBorder="1" applyAlignment="1">
      <alignment horizontal="right" wrapText="1"/>
    </xf>
    <xf numFmtId="177" fontId="54" fillId="0" borderId="10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16" fontId="13" fillId="0" borderId="10" xfId="0" applyNumberFormat="1" applyFont="1" applyBorder="1" applyAlignment="1">
      <alignment/>
    </xf>
    <xf numFmtId="16" fontId="13" fillId="0" borderId="10" xfId="0" applyNumberFormat="1" applyFont="1" applyFill="1" applyBorder="1" applyAlignment="1">
      <alignment/>
    </xf>
    <xf numFmtId="16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/>
    </xf>
    <xf numFmtId="177" fontId="14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wrapText="1"/>
    </xf>
    <xf numFmtId="2" fontId="14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0.75390625" style="0" customWidth="1"/>
    <col min="6" max="6" width="35.375" style="0" customWidth="1"/>
  </cols>
  <sheetData>
    <row r="1" spans="1:6" ht="12.75">
      <c r="A1" s="118" t="s">
        <v>107</v>
      </c>
      <c r="B1" s="118"/>
      <c r="C1" s="118"/>
      <c r="D1" s="118"/>
      <c r="E1" s="118"/>
      <c r="F1" s="118"/>
    </row>
    <row r="2" spans="1:6" ht="12.75">
      <c r="A2" s="118" t="s">
        <v>510</v>
      </c>
      <c r="B2" s="118"/>
      <c r="C2" s="118"/>
      <c r="D2" s="118"/>
      <c r="E2" s="118"/>
      <c r="F2" s="118"/>
    </row>
    <row r="3" spans="1:6" ht="12.75">
      <c r="A3" s="18"/>
      <c r="B3" s="18"/>
      <c r="C3" s="18"/>
      <c r="D3" s="18"/>
      <c r="E3" s="18"/>
      <c r="F3" s="26"/>
    </row>
    <row r="4" spans="1:6" ht="40.5" customHeight="1">
      <c r="A4" s="18"/>
      <c r="B4" s="119" t="s">
        <v>250</v>
      </c>
      <c r="C4" s="120"/>
      <c r="D4" s="120"/>
      <c r="E4" s="120"/>
      <c r="F4" s="120"/>
    </row>
    <row r="5" spans="1:6" ht="12.75">
      <c r="A5" s="18"/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1:6" ht="46.5" customHeight="1">
      <c r="A7" s="18"/>
      <c r="B7" s="28" t="s">
        <v>236</v>
      </c>
      <c r="C7" s="122" t="s">
        <v>19</v>
      </c>
      <c r="D7" s="122"/>
      <c r="E7" s="122"/>
      <c r="F7" s="122"/>
    </row>
    <row r="8" spans="1:6" ht="21.75" customHeight="1">
      <c r="A8" s="18"/>
      <c r="B8" s="28">
        <v>182</v>
      </c>
      <c r="C8" s="121" t="s">
        <v>243</v>
      </c>
      <c r="D8" s="121"/>
      <c r="E8" s="121"/>
      <c r="F8" s="121"/>
    </row>
    <row r="9" spans="1:6" ht="21.75" customHeight="1">
      <c r="A9" s="18"/>
      <c r="B9" s="28">
        <v>806</v>
      </c>
      <c r="C9" s="121" t="s">
        <v>242</v>
      </c>
      <c r="D9" s="121"/>
      <c r="E9" s="121"/>
      <c r="F9" s="121"/>
    </row>
    <row r="10" spans="1:6" ht="25.5" customHeight="1">
      <c r="A10" s="18"/>
      <c r="B10" s="28">
        <v>807</v>
      </c>
      <c r="C10" s="121" t="s">
        <v>239</v>
      </c>
      <c r="D10" s="121"/>
      <c r="E10" s="121"/>
      <c r="F10" s="121"/>
    </row>
    <row r="11" spans="1:6" ht="24" customHeight="1">
      <c r="A11" s="18"/>
      <c r="B11" s="28">
        <v>815</v>
      </c>
      <c r="C11" s="121" t="s">
        <v>277</v>
      </c>
      <c r="D11" s="121"/>
      <c r="E11" s="121"/>
      <c r="F11" s="121"/>
    </row>
    <row r="12" spans="1:6" ht="24" customHeight="1">
      <c r="A12" s="18"/>
      <c r="B12" s="28">
        <v>824</v>
      </c>
      <c r="C12" s="121" t="s">
        <v>241</v>
      </c>
      <c r="D12" s="121"/>
      <c r="E12" s="121"/>
      <c r="F12" s="121"/>
    </row>
    <row r="13" spans="1:6" ht="27.75" customHeight="1">
      <c r="A13" s="18"/>
      <c r="B13" s="28">
        <v>863</v>
      </c>
      <c r="C13" s="123" t="s">
        <v>240</v>
      </c>
      <c r="D13" s="123"/>
      <c r="E13" s="123"/>
      <c r="F13" s="123"/>
    </row>
    <row r="14" spans="1:6" ht="20.25" customHeight="1">
      <c r="A14" s="18"/>
      <c r="B14" s="28">
        <v>867</v>
      </c>
      <c r="C14" s="121" t="s">
        <v>238</v>
      </c>
      <c r="D14" s="121"/>
      <c r="E14" s="121"/>
      <c r="F14" s="121"/>
    </row>
    <row r="15" spans="1:6" ht="34.5" customHeight="1">
      <c r="A15" s="18"/>
      <c r="B15" s="28">
        <v>982</v>
      </c>
      <c r="C15" s="121" t="s">
        <v>173</v>
      </c>
      <c r="D15" s="121"/>
      <c r="E15" s="121"/>
      <c r="F15" s="121"/>
    </row>
    <row r="16" spans="1:6" ht="12.75">
      <c r="A16" s="18"/>
      <c r="B16" s="18"/>
      <c r="C16" s="18"/>
      <c r="D16" s="18"/>
      <c r="E16" s="18"/>
      <c r="F16" s="18"/>
    </row>
  </sheetData>
  <sheetProtection/>
  <mergeCells count="12">
    <mergeCell ref="C12:F12"/>
    <mergeCell ref="C14:F14"/>
    <mergeCell ref="A1:F1"/>
    <mergeCell ref="A2:F2"/>
    <mergeCell ref="B4:F4"/>
    <mergeCell ref="C15:F15"/>
    <mergeCell ref="C8:F8"/>
    <mergeCell ref="C7:F7"/>
    <mergeCell ref="C9:F9"/>
    <mergeCell ref="C10:F10"/>
    <mergeCell ref="C11:F11"/>
    <mergeCell ref="C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2.75390625" style="0" customWidth="1"/>
    <col min="6" max="6" width="35.375" style="0" customWidth="1"/>
  </cols>
  <sheetData>
    <row r="1" spans="1:6" ht="12.75">
      <c r="A1" s="118" t="s">
        <v>108</v>
      </c>
      <c r="B1" s="118"/>
      <c r="C1" s="118"/>
      <c r="D1" s="118"/>
      <c r="E1" s="118"/>
      <c r="F1" s="118"/>
    </row>
    <row r="2" spans="1:6" ht="12.75">
      <c r="A2" s="118" t="str">
        <f>'Приложение №1'!A2:F2</f>
        <v>к Решению МС МО МО Владимирский округ от ________________№ _____</v>
      </c>
      <c r="B2" s="118"/>
      <c r="C2" s="118"/>
      <c r="D2" s="118"/>
      <c r="E2" s="118"/>
      <c r="F2" s="118"/>
    </row>
    <row r="3" spans="1:6" ht="12.75">
      <c r="A3" s="18"/>
      <c r="B3" s="18"/>
      <c r="C3" s="18"/>
      <c r="D3" s="18"/>
      <c r="E3" s="18"/>
      <c r="F3" s="26"/>
    </row>
    <row r="4" spans="1:6" ht="60.75" customHeight="1">
      <c r="A4" s="18"/>
      <c r="B4" s="119" t="s">
        <v>251</v>
      </c>
      <c r="C4" s="120"/>
      <c r="D4" s="120"/>
      <c r="E4" s="120"/>
      <c r="F4" s="120"/>
    </row>
    <row r="5" spans="1:6" ht="12.75">
      <c r="A5" s="18"/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1:6" ht="57.75" customHeight="1">
      <c r="A7" s="18"/>
      <c r="B7" s="124" t="s">
        <v>252</v>
      </c>
      <c r="C7" s="125"/>
      <c r="D7" s="122" t="s">
        <v>19</v>
      </c>
      <c r="E7" s="122"/>
      <c r="F7" s="122"/>
    </row>
    <row r="8" spans="1:6" ht="42.75" customHeight="1">
      <c r="A8" s="18"/>
      <c r="B8" s="124">
        <v>982</v>
      </c>
      <c r="C8" s="125"/>
      <c r="D8" s="126" t="s">
        <v>173</v>
      </c>
      <c r="E8" s="127"/>
      <c r="F8" s="128"/>
    </row>
  </sheetData>
  <sheetProtection/>
  <mergeCells count="7">
    <mergeCell ref="A1:F1"/>
    <mergeCell ref="A2:F2"/>
    <mergeCell ref="B4:F4"/>
    <mergeCell ref="B7:C7"/>
    <mergeCell ref="D7:F7"/>
    <mergeCell ref="D8:F8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89" zoomScaleSheetLayoutView="89" workbookViewId="0" topLeftCell="A38">
      <selection activeCell="I44" sqref="I44"/>
    </sheetView>
  </sheetViews>
  <sheetFormatPr defaultColWidth="9.00390625" defaultRowHeight="12.75"/>
  <cols>
    <col min="1" max="1" width="9.00390625" style="0" customWidth="1"/>
    <col min="2" max="2" width="6.75390625" style="0" customWidth="1"/>
    <col min="3" max="3" width="21.375" style="0" customWidth="1"/>
    <col min="4" max="4" width="65.00390625" style="0" customWidth="1"/>
    <col min="5" max="5" width="12.75390625" style="101" customWidth="1"/>
  </cols>
  <sheetData>
    <row r="1" spans="1:5" ht="12.75">
      <c r="A1" s="118" t="s">
        <v>138</v>
      </c>
      <c r="B1" s="118"/>
      <c r="C1" s="118"/>
      <c r="D1" s="118"/>
      <c r="E1" s="118"/>
    </row>
    <row r="2" spans="1:5" ht="12.75">
      <c r="A2" s="118" t="str">
        <f>'Приложение №1'!A2:F2</f>
        <v>к Решению МС МО МО Владимирский округ от ________________№ _____</v>
      </c>
      <c r="B2" s="118"/>
      <c r="C2" s="118"/>
      <c r="D2" s="118"/>
      <c r="E2" s="118"/>
    </row>
    <row r="3" spans="1:5" ht="12.75">
      <c r="A3" s="118"/>
      <c r="B3" s="118"/>
      <c r="C3" s="118"/>
      <c r="D3" s="118"/>
      <c r="E3" s="118"/>
    </row>
    <row r="4" spans="1:5" ht="48" customHeight="1">
      <c r="A4" s="129" t="s">
        <v>466</v>
      </c>
      <c r="B4" s="129"/>
      <c r="C4" s="129"/>
      <c r="D4" s="129"/>
      <c r="E4" s="129"/>
    </row>
    <row r="5" spans="1:5" ht="15" customHeight="1">
      <c r="A5" s="73"/>
      <c r="B5" s="27"/>
      <c r="C5" s="41"/>
      <c r="D5" s="41"/>
      <c r="E5" s="42"/>
    </row>
    <row r="6" spans="1:5" ht="12.75" customHeight="1">
      <c r="A6" s="130" t="s">
        <v>0</v>
      </c>
      <c r="B6" s="130" t="s">
        <v>174</v>
      </c>
      <c r="C6" s="130"/>
      <c r="D6" s="131" t="s">
        <v>19</v>
      </c>
      <c r="E6" s="131" t="s">
        <v>261</v>
      </c>
    </row>
    <row r="7" spans="1:5" ht="12.75" customHeight="1">
      <c r="A7" s="130"/>
      <c r="B7" s="130"/>
      <c r="C7" s="130"/>
      <c r="D7" s="131"/>
      <c r="E7" s="131"/>
    </row>
    <row r="8" spans="1:5" ht="17.25" customHeight="1">
      <c r="A8" s="110" t="s">
        <v>1</v>
      </c>
      <c r="B8" s="74" t="s">
        <v>38</v>
      </c>
      <c r="C8" s="75" t="s">
        <v>40</v>
      </c>
      <c r="D8" s="19" t="s">
        <v>69</v>
      </c>
      <c r="E8" s="25">
        <f>E9+E12+E18+E27</f>
        <v>26943.2</v>
      </c>
    </row>
    <row r="9" spans="1:5" ht="12.75">
      <c r="A9" s="110" t="s">
        <v>2</v>
      </c>
      <c r="B9" s="74" t="s">
        <v>38</v>
      </c>
      <c r="C9" s="75" t="s">
        <v>477</v>
      </c>
      <c r="D9" s="19" t="s">
        <v>478</v>
      </c>
      <c r="E9" s="25">
        <f>E10</f>
        <v>25828</v>
      </c>
    </row>
    <row r="10" spans="1:5" ht="12.75">
      <c r="A10" s="111" t="s">
        <v>10</v>
      </c>
      <c r="B10" s="76" t="s">
        <v>38</v>
      </c>
      <c r="C10" s="77" t="s">
        <v>479</v>
      </c>
      <c r="D10" s="20" t="s">
        <v>480</v>
      </c>
      <c r="E10" s="25">
        <f>E11</f>
        <v>25828</v>
      </c>
    </row>
    <row r="11" spans="1:5" ht="51">
      <c r="A11" s="111" t="s">
        <v>11</v>
      </c>
      <c r="B11" s="76" t="s">
        <v>39</v>
      </c>
      <c r="C11" s="77" t="s">
        <v>481</v>
      </c>
      <c r="D11" s="20" t="s">
        <v>482</v>
      </c>
      <c r="E11" s="25">
        <v>25828</v>
      </c>
    </row>
    <row r="12" spans="1:5" ht="25.5">
      <c r="A12" s="110" t="s">
        <v>3</v>
      </c>
      <c r="B12" s="74" t="s">
        <v>38</v>
      </c>
      <c r="C12" s="75" t="s">
        <v>51</v>
      </c>
      <c r="D12" s="19" t="s">
        <v>285</v>
      </c>
      <c r="E12" s="25">
        <f>E13</f>
        <v>334.8</v>
      </c>
    </row>
    <row r="13" spans="1:5" ht="12.75">
      <c r="A13" s="111" t="s">
        <v>4</v>
      </c>
      <c r="B13" s="76" t="s">
        <v>38</v>
      </c>
      <c r="C13" s="77" t="s">
        <v>117</v>
      </c>
      <c r="D13" s="21" t="s">
        <v>118</v>
      </c>
      <c r="E13" s="23">
        <f>E14</f>
        <v>334.8</v>
      </c>
    </row>
    <row r="14" spans="1:5" ht="12.75">
      <c r="A14" s="112" t="s">
        <v>79</v>
      </c>
      <c r="B14" s="76" t="s">
        <v>38</v>
      </c>
      <c r="C14" s="77" t="s">
        <v>111</v>
      </c>
      <c r="D14" s="22" t="s">
        <v>120</v>
      </c>
      <c r="E14" s="23">
        <f>E15</f>
        <v>334.8</v>
      </c>
    </row>
    <row r="15" spans="1:5" ht="25.5">
      <c r="A15" s="112" t="s">
        <v>163</v>
      </c>
      <c r="B15" s="76" t="s">
        <v>38</v>
      </c>
      <c r="C15" s="77" t="s">
        <v>112</v>
      </c>
      <c r="D15" s="20" t="s">
        <v>232</v>
      </c>
      <c r="E15" s="23">
        <f>E16+E17</f>
        <v>334.8</v>
      </c>
    </row>
    <row r="16" spans="1:5" ht="51">
      <c r="A16" s="112" t="s">
        <v>325</v>
      </c>
      <c r="B16" s="77">
        <v>867</v>
      </c>
      <c r="C16" s="77" t="s">
        <v>113</v>
      </c>
      <c r="D16" s="20" t="s">
        <v>276</v>
      </c>
      <c r="E16" s="23">
        <v>72.8</v>
      </c>
    </row>
    <row r="17" spans="1:5" ht="25.5">
      <c r="A17" s="112" t="s">
        <v>326</v>
      </c>
      <c r="B17" s="77">
        <v>982</v>
      </c>
      <c r="C17" s="77" t="s">
        <v>280</v>
      </c>
      <c r="D17" s="20" t="s">
        <v>281</v>
      </c>
      <c r="E17" s="23">
        <v>262</v>
      </c>
    </row>
    <row r="18" spans="1:5" ht="22.5" customHeight="1">
      <c r="A18" s="110" t="s">
        <v>5</v>
      </c>
      <c r="B18" s="74" t="s">
        <v>38</v>
      </c>
      <c r="C18" s="75" t="s">
        <v>41</v>
      </c>
      <c r="D18" s="19" t="s">
        <v>115</v>
      </c>
      <c r="E18" s="25">
        <f>E19+E24</f>
        <v>270.50000000000006</v>
      </c>
    </row>
    <row r="19" spans="1:5" ht="76.5">
      <c r="A19" s="113" t="s">
        <v>6</v>
      </c>
      <c r="B19" s="76" t="s">
        <v>38</v>
      </c>
      <c r="C19" s="77" t="s">
        <v>507</v>
      </c>
      <c r="D19" s="20" t="s">
        <v>443</v>
      </c>
      <c r="E19" s="23">
        <f>E20+E22</f>
        <v>265.70000000000005</v>
      </c>
    </row>
    <row r="20" spans="1:5" ht="38.25">
      <c r="A20" s="113" t="s">
        <v>16</v>
      </c>
      <c r="B20" s="76" t="s">
        <v>38</v>
      </c>
      <c r="C20" s="77" t="s">
        <v>444</v>
      </c>
      <c r="D20" s="20" t="s">
        <v>445</v>
      </c>
      <c r="E20" s="23">
        <f>E21</f>
        <v>264.6</v>
      </c>
    </row>
    <row r="21" spans="1:5" ht="63.75">
      <c r="A21" s="113" t="s">
        <v>192</v>
      </c>
      <c r="B21" s="76" t="s">
        <v>43</v>
      </c>
      <c r="C21" s="77" t="s">
        <v>447</v>
      </c>
      <c r="D21" s="20" t="s">
        <v>446</v>
      </c>
      <c r="E21" s="23">
        <v>264.6</v>
      </c>
    </row>
    <row r="22" spans="1:7" s="101" customFormat="1" ht="83.25" customHeight="1">
      <c r="A22" s="114" t="s">
        <v>164</v>
      </c>
      <c r="B22" s="70" t="s">
        <v>38</v>
      </c>
      <c r="C22" s="81" t="s">
        <v>448</v>
      </c>
      <c r="D22" s="100" t="s">
        <v>509</v>
      </c>
      <c r="E22" s="23">
        <f>E23</f>
        <v>1.1</v>
      </c>
      <c r="G22" s="100"/>
    </row>
    <row r="23" spans="1:5" s="101" customFormat="1" ht="58.5" customHeight="1">
      <c r="A23" s="114" t="s">
        <v>486</v>
      </c>
      <c r="B23" s="70" t="s">
        <v>43</v>
      </c>
      <c r="C23" s="81" t="s">
        <v>449</v>
      </c>
      <c r="D23" s="100" t="s">
        <v>450</v>
      </c>
      <c r="E23" s="23">
        <v>1.1</v>
      </c>
    </row>
    <row r="24" spans="1:5" s="101" customFormat="1" ht="20.25" customHeight="1">
      <c r="A24" s="99" t="s">
        <v>472</v>
      </c>
      <c r="B24" s="70" t="s">
        <v>38</v>
      </c>
      <c r="C24" s="81" t="s">
        <v>452</v>
      </c>
      <c r="D24" s="100" t="s">
        <v>451</v>
      </c>
      <c r="E24" s="23">
        <f>E25</f>
        <v>4.8</v>
      </c>
    </row>
    <row r="25" spans="1:5" s="101" customFormat="1" ht="77.25" customHeight="1">
      <c r="A25" s="99" t="s">
        <v>135</v>
      </c>
      <c r="B25" s="70" t="s">
        <v>38</v>
      </c>
      <c r="C25" s="81" t="s">
        <v>453</v>
      </c>
      <c r="D25" s="100" t="s">
        <v>508</v>
      </c>
      <c r="E25" s="23">
        <f>E26</f>
        <v>4.8</v>
      </c>
    </row>
    <row r="26" spans="1:5" s="101" customFormat="1" ht="57" customHeight="1">
      <c r="A26" s="99" t="s">
        <v>487</v>
      </c>
      <c r="B26" s="70" t="s">
        <v>43</v>
      </c>
      <c r="C26" s="81" t="s">
        <v>454</v>
      </c>
      <c r="D26" s="100" t="s">
        <v>455</v>
      </c>
      <c r="E26" s="23">
        <v>4.8</v>
      </c>
    </row>
    <row r="27" spans="1:5" ht="60" customHeight="1">
      <c r="A27" s="115" t="s">
        <v>7</v>
      </c>
      <c r="B27" s="74" t="s">
        <v>38</v>
      </c>
      <c r="C27" s="75" t="s">
        <v>483</v>
      </c>
      <c r="D27" s="19" t="s">
        <v>500</v>
      </c>
      <c r="E27" s="25">
        <f>E28</f>
        <v>509.9</v>
      </c>
    </row>
    <row r="28" spans="1:5" s="105" customFormat="1" ht="60" customHeight="1">
      <c r="A28" s="113" t="s">
        <v>8</v>
      </c>
      <c r="B28" s="76" t="s">
        <v>38</v>
      </c>
      <c r="C28" s="36" t="s">
        <v>503</v>
      </c>
      <c r="D28" s="106" t="s">
        <v>502</v>
      </c>
      <c r="E28" s="23">
        <f>E29+E30+E31+E32+E33+E34</f>
        <v>509.9</v>
      </c>
    </row>
    <row r="29" spans="1:5" ht="105" customHeight="1">
      <c r="A29" s="113" t="s">
        <v>55</v>
      </c>
      <c r="B29" s="76" t="s">
        <v>39</v>
      </c>
      <c r="C29" s="77" t="s">
        <v>484</v>
      </c>
      <c r="D29" s="20" t="s">
        <v>501</v>
      </c>
      <c r="E29" s="23">
        <v>3</v>
      </c>
    </row>
    <row r="30" spans="1:5" ht="105" customHeight="1">
      <c r="A30" s="113" t="s">
        <v>119</v>
      </c>
      <c r="B30" s="76" t="s">
        <v>65</v>
      </c>
      <c r="C30" s="77" t="s">
        <v>484</v>
      </c>
      <c r="D30" s="20" t="s">
        <v>501</v>
      </c>
      <c r="E30" s="23">
        <v>301.9</v>
      </c>
    </row>
    <row r="31" spans="1:5" ht="111" customHeight="1">
      <c r="A31" s="113" t="s">
        <v>504</v>
      </c>
      <c r="B31" s="76" t="s">
        <v>66</v>
      </c>
      <c r="C31" s="77" t="s">
        <v>484</v>
      </c>
      <c r="D31" s="20" t="s">
        <v>501</v>
      </c>
      <c r="E31" s="23">
        <v>150</v>
      </c>
    </row>
    <row r="32" spans="1:5" ht="106.5" customHeight="1">
      <c r="A32" s="113" t="s">
        <v>505</v>
      </c>
      <c r="B32" s="76" t="s">
        <v>278</v>
      </c>
      <c r="C32" s="77" t="s">
        <v>484</v>
      </c>
      <c r="D32" s="20" t="s">
        <v>501</v>
      </c>
      <c r="E32" s="23">
        <v>2</v>
      </c>
    </row>
    <row r="33" spans="1:5" ht="87" customHeight="1">
      <c r="A33" s="113" t="s">
        <v>506</v>
      </c>
      <c r="B33" s="76" t="s">
        <v>512</v>
      </c>
      <c r="C33" s="77" t="s">
        <v>503</v>
      </c>
      <c r="D33" s="20" t="s">
        <v>513</v>
      </c>
      <c r="E33" s="23">
        <v>3</v>
      </c>
    </row>
    <row r="34" spans="1:5" ht="109.5" customHeight="1">
      <c r="A34" s="113" t="s">
        <v>511</v>
      </c>
      <c r="B34" s="76" t="s">
        <v>67</v>
      </c>
      <c r="C34" s="77" t="s">
        <v>484</v>
      </c>
      <c r="D34" s="20" t="s">
        <v>501</v>
      </c>
      <c r="E34" s="23">
        <v>50</v>
      </c>
    </row>
    <row r="35" spans="1:5" ht="20.25" customHeight="1">
      <c r="A35" s="110" t="s">
        <v>9</v>
      </c>
      <c r="B35" s="74" t="s">
        <v>38</v>
      </c>
      <c r="C35" s="75" t="s">
        <v>42</v>
      </c>
      <c r="D35" s="19" t="s">
        <v>24</v>
      </c>
      <c r="E35" s="25">
        <f>E38+E40</f>
        <v>70275.8</v>
      </c>
    </row>
    <row r="36" spans="1:5" ht="25.5">
      <c r="A36" s="110" t="s">
        <v>2</v>
      </c>
      <c r="B36" s="74" t="s">
        <v>38</v>
      </c>
      <c r="C36" s="75" t="s">
        <v>488</v>
      </c>
      <c r="D36" s="19" t="s">
        <v>489</v>
      </c>
      <c r="E36" s="25">
        <f>E37+E40</f>
        <v>70275.8</v>
      </c>
    </row>
    <row r="37" spans="1:5" s="108" customFormat="1" ht="23.25" customHeight="1">
      <c r="A37" s="110" t="s">
        <v>10</v>
      </c>
      <c r="B37" s="74" t="s">
        <v>38</v>
      </c>
      <c r="C37" s="75" t="s">
        <v>491</v>
      </c>
      <c r="D37" s="107" t="s">
        <v>490</v>
      </c>
      <c r="E37" s="25">
        <f>E38</f>
        <v>37994.3</v>
      </c>
    </row>
    <row r="38" spans="1:5" s="105" customFormat="1" ht="12.75">
      <c r="A38" s="111" t="s">
        <v>11</v>
      </c>
      <c r="B38" s="76" t="s">
        <v>38</v>
      </c>
      <c r="C38" s="77" t="s">
        <v>493</v>
      </c>
      <c r="D38" s="36" t="s">
        <v>492</v>
      </c>
      <c r="E38" s="23">
        <f>E39</f>
        <v>37994.3</v>
      </c>
    </row>
    <row r="39" spans="1:5" s="105" customFormat="1" ht="40.5" customHeight="1">
      <c r="A39" s="111" t="s">
        <v>75</v>
      </c>
      <c r="B39" s="76" t="s">
        <v>43</v>
      </c>
      <c r="C39" s="77" t="s">
        <v>485</v>
      </c>
      <c r="D39" s="20" t="s">
        <v>494</v>
      </c>
      <c r="E39" s="23">
        <v>37994.3</v>
      </c>
    </row>
    <row r="40" spans="1:5" ht="30" customHeight="1">
      <c r="A40" s="110" t="s">
        <v>4</v>
      </c>
      <c r="B40" s="74" t="s">
        <v>38</v>
      </c>
      <c r="C40" s="82" t="s">
        <v>290</v>
      </c>
      <c r="D40" s="19" t="s">
        <v>286</v>
      </c>
      <c r="E40" s="25">
        <f>SUM(E41,E45)</f>
        <v>32281.5</v>
      </c>
    </row>
    <row r="41" spans="1:5" ht="25.5">
      <c r="A41" s="111" t="s">
        <v>79</v>
      </c>
      <c r="B41" s="76" t="s">
        <v>38</v>
      </c>
      <c r="C41" s="81" t="s">
        <v>291</v>
      </c>
      <c r="D41" s="20" t="s">
        <v>121</v>
      </c>
      <c r="E41" s="23">
        <f>E42</f>
        <v>2930.4</v>
      </c>
    </row>
    <row r="42" spans="1:5" ht="38.25">
      <c r="A42" s="111" t="s">
        <v>163</v>
      </c>
      <c r="B42" s="76" t="s">
        <v>43</v>
      </c>
      <c r="C42" s="81" t="s">
        <v>292</v>
      </c>
      <c r="D42" s="20" t="s">
        <v>167</v>
      </c>
      <c r="E42" s="23">
        <f>SUM(E43:E44)</f>
        <v>2930.4</v>
      </c>
    </row>
    <row r="43" spans="1:5" ht="51">
      <c r="A43" s="111" t="s">
        <v>325</v>
      </c>
      <c r="B43" s="76" t="s">
        <v>43</v>
      </c>
      <c r="C43" s="81" t="s">
        <v>298</v>
      </c>
      <c r="D43" s="20" t="s">
        <v>497</v>
      </c>
      <c r="E43" s="23">
        <v>2922.6</v>
      </c>
    </row>
    <row r="44" spans="1:5" ht="76.5">
      <c r="A44" s="111" t="s">
        <v>328</v>
      </c>
      <c r="B44" s="76" t="s">
        <v>43</v>
      </c>
      <c r="C44" s="81" t="s">
        <v>299</v>
      </c>
      <c r="D44" s="20" t="s">
        <v>416</v>
      </c>
      <c r="E44" s="23">
        <v>7.8</v>
      </c>
    </row>
    <row r="45" spans="1:5" ht="31.5" customHeight="1">
      <c r="A45" s="112" t="s">
        <v>272</v>
      </c>
      <c r="B45" s="76" t="s">
        <v>38</v>
      </c>
      <c r="C45" s="81" t="s">
        <v>293</v>
      </c>
      <c r="D45" s="20" t="s">
        <v>287</v>
      </c>
      <c r="E45" s="23">
        <f>E46</f>
        <v>29351.1</v>
      </c>
    </row>
    <row r="46" spans="1:5" ht="47.25" customHeight="1">
      <c r="A46" s="112" t="s">
        <v>495</v>
      </c>
      <c r="B46" s="76" t="s">
        <v>43</v>
      </c>
      <c r="C46" s="81" t="s">
        <v>294</v>
      </c>
      <c r="D46" s="20" t="s">
        <v>233</v>
      </c>
      <c r="E46" s="23">
        <f>SUM(E47:E48)</f>
        <v>29351.1</v>
      </c>
    </row>
    <row r="47" spans="1:5" ht="37.5" customHeight="1">
      <c r="A47" s="112" t="s">
        <v>345</v>
      </c>
      <c r="B47" s="76" t="s">
        <v>43</v>
      </c>
      <c r="C47" s="81" t="s">
        <v>300</v>
      </c>
      <c r="D47" s="20" t="s">
        <v>498</v>
      </c>
      <c r="E47" s="23">
        <v>14217.2</v>
      </c>
    </row>
    <row r="48" spans="1:5" ht="25.5">
      <c r="A48" s="112" t="s">
        <v>496</v>
      </c>
      <c r="B48" s="76" t="s">
        <v>43</v>
      </c>
      <c r="C48" s="81" t="s">
        <v>301</v>
      </c>
      <c r="D48" s="20" t="s">
        <v>499</v>
      </c>
      <c r="E48" s="23">
        <v>15133.9</v>
      </c>
    </row>
    <row r="49" spans="1:5" ht="22.5" customHeight="1">
      <c r="A49" s="111"/>
      <c r="B49" s="116"/>
      <c r="C49" s="19"/>
      <c r="D49" s="110" t="s">
        <v>141</v>
      </c>
      <c r="E49" s="117">
        <f>E8+E35</f>
        <v>97219</v>
      </c>
    </row>
    <row r="50" ht="12.75">
      <c r="E50" s="104"/>
    </row>
    <row r="51" ht="12.75">
      <c r="E51" s="104"/>
    </row>
    <row r="52" ht="12.75">
      <c r="E52" s="104"/>
    </row>
  </sheetData>
  <sheetProtection/>
  <mergeCells count="8">
    <mergeCell ref="A4:E4"/>
    <mergeCell ref="A3:E3"/>
    <mergeCell ref="A1:E1"/>
    <mergeCell ref="A2:E2"/>
    <mergeCell ref="A6:A7"/>
    <mergeCell ref="B6:C7"/>
    <mergeCell ref="D6:D7"/>
    <mergeCell ref="E6:E7"/>
  </mergeCells>
  <printOptions/>
  <pageMargins left="0.7086614173228347" right="0.2755905511811024" top="0.7480314960629921" bottom="0.7480314960629921" header="0.2362204724409449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3" ht="12.75">
      <c r="A1" s="118" t="s">
        <v>137</v>
      </c>
      <c r="B1" s="118"/>
      <c r="C1" s="118"/>
    </row>
    <row r="2" spans="1:3" ht="12.75">
      <c r="A2" s="118" t="b">
        <f>'Приложение №5 '!K6='Приложение №1'!A2:F2</f>
        <v>0</v>
      </c>
      <c r="B2" s="118"/>
      <c r="C2" s="118"/>
    </row>
    <row r="3" spans="1:5" ht="12.75">
      <c r="A3" s="118"/>
      <c r="B3" s="118"/>
      <c r="C3" s="118"/>
      <c r="D3" s="118"/>
      <c r="E3" s="118"/>
    </row>
    <row r="4" spans="1:5" ht="12.75">
      <c r="A4" s="118"/>
      <c r="B4" s="118"/>
      <c r="C4" s="118"/>
      <c r="D4" s="118"/>
      <c r="E4" s="118"/>
    </row>
    <row r="5" spans="1:3" ht="12.75">
      <c r="A5" s="30"/>
      <c r="B5" s="18"/>
      <c r="C5" s="26"/>
    </row>
    <row r="6" spans="1:3" ht="59.25" customHeight="1">
      <c r="A6" s="132" t="s">
        <v>467</v>
      </c>
      <c r="B6" s="132"/>
      <c r="C6" s="132"/>
    </row>
    <row r="7" spans="1:3" ht="15.75">
      <c r="A7" s="31"/>
      <c r="B7" s="32"/>
      <c r="C7" s="30"/>
    </row>
    <row r="8" spans="1:7" ht="12" customHeight="1">
      <c r="A8" s="133" t="s">
        <v>174</v>
      </c>
      <c r="B8" s="133" t="s">
        <v>19</v>
      </c>
      <c r="C8" s="134" t="s">
        <v>261</v>
      </c>
      <c r="D8" s="1" t="s">
        <v>20</v>
      </c>
      <c r="E8" s="1" t="s">
        <v>21</v>
      </c>
      <c r="F8" s="1" t="s">
        <v>22</v>
      </c>
      <c r="G8" s="1" t="s">
        <v>23</v>
      </c>
    </row>
    <row r="9" spans="1:7" ht="12.75">
      <c r="A9" s="133"/>
      <c r="B9" s="133"/>
      <c r="C9" s="134"/>
      <c r="D9" s="5">
        <v>5592</v>
      </c>
      <c r="E9" s="2" t="e">
        <f>D9+#REF!</f>
        <v>#REF!</v>
      </c>
      <c r="F9" s="2" t="e">
        <f>E9+#REF!</f>
        <v>#REF!</v>
      </c>
      <c r="G9" s="2" t="e">
        <f>F9+#REF!</f>
        <v>#REF!</v>
      </c>
    </row>
    <row r="10" spans="1:7" ht="25.5">
      <c r="A10" s="33" t="s">
        <v>98</v>
      </c>
      <c r="B10" s="19" t="s">
        <v>62</v>
      </c>
      <c r="C10" s="34">
        <f>C15-C11</f>
        <v>48549.96000000002</v>
      </c>
      <c r="D10" s="2" t="e">
        <f>-#REF!</f>
        <v>#REF!</v>
      </c>
      <c r="E10" s="2" t="e">
        <f>-#REF!</f>
        <v>#REF!</v>
      </c>
      <c r="F10" s="2" t="e">
        <f>-#REF!</f>
        <v>#REF!</v>
      </c>
      <c r="G10" s="2" t="e">
        <f>-#REF!</f>
        <v>#REF!</v>
      </c>
    </row>
    <row r="11" spans="1:7" ht="12.75">
      <c r="A11" s="35" t="s">
        <v>99</v>
      </c>
      <c r="B11" s="36" t="s">
        <v>45</v>
      </c>
      <c r="C11" s="37">
        <f>C12</f>
        <v>97219</v>
      </c>
      <c r="D11" s="2" t="e">
        <f>-#REF!</f>
        <v>#REF!</v>
      </c>
      <c r="E11" s="2" t="e">
        <f>-#REF!</f>
        <v>#REF!</v>
      </c>
      <c r="F11" s="2" t="e">
        <f>-#REF!</f>
        <v>#REF!</v>
      </c>
      <c r="G11" s="2" t="e">
        <f>-#REF!</f>
        <v>#REF!</v>
      </c>
    </row>
    <row r="12" spans="1:7" ht="12.75">
      <c r="A12" s="35" t="s">
        <v>100</v>
      </c>
      <c r="B12" s="36" t="s">
        <v>46</v>
      </c>
      <c r="C12" s="37">
        <f>C13</f>
        <v>97219</v>
      </c>
      <c r="D12" s="2" t="e">
        <f>-#REF!</f>
        <v>#REF!</v>
      </c>
      <c r="E12" s="2" t="e">
        <f>-#REF!</f>
        <v>#REF!</v>
      </c>
      <c r="F12" s="2" t="e">
        <f>-#REF!</f>
        <v>#REF!</v>
      </c>
      <c r="G12" s="2" t="e">
        <f>-#REF!</f>
        <v>#REF!</v>
      </c>
    </row>
    <row r="13" spans="1:7" ht="12.75">
      <c r="A13" s="35" t="s">
        <v>101</v>
      </c>
      <c r="B13" s="36" t="s">
        <v>166</v>
      </c>
      <c r="C13" s="37">
        <f>C14</f>
        <v>97219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 t="e">
        <f>#REF!</f>
        <v>#REF!</v>
      </c>
    </row>
    <row r="14" spans="1:7" ht="38.25">
      <c r="A14" s="35" t="s">
        <v>63</v>
      </c>
      <c r="B14" s="38" t="s">
        <v>169</v>
      </c>
      <c r="C14" s="37">
        <f>'Приложение №3'!E49</f>
        <v>97219</v>
      </c>
      <c r="D14" s="2" t="e">
        <f>-#REF!</f>
        <v>#REF!</v>
      </c>
      <c r="E14" s="2" t="e">
        <f>-#REF!</f>
        <v>#REF!</v>
      </c>
      <c r="F14" s="2" t="e">
        <f>-#REF!</f>
        <v>#REF!</v>
      </c>
      <c r="G14" s="2" t="e">
        <f>-#REF!</f>
        <v>#REF!</v>
      </c>
    </row>
    <row r="15" spans="1:7" ht="12.75">
      <c r="A15" s="35" t="s">
        <v>102</v>
      </c>
      <c r="B15" s="21" t="s">
        <v>47</v>
      </c>
      <c r="C15" s="37">
        <f>'Приложение №6'!G118</f>
        <v>145768.96000000002</v>
      </c>
      <c r="D15" s="2" t="e">
        <f>-#REF!</f>
        <v>#REF!</v>
      </c>
      <c r="E15" s="2" t="e">
        <f>-#REF!</f>
        <v>#REF!</v>
      </c>
      <c r="F15" s="2" t="e">
        <f>-#REF!</f>
        <v>#REF!</v>
      </c>
      <c r="G15" s="2" t="e">
        <f>-#REF!</f>
        <v>#REF!</v>
      </c>
    </row>
    <row r="16" spans="1:7" ht="12.75">
      <c r="A16" s="35" t="s">
        <v>103</v>
      </c>
      <c r="B16" s="21" t="s">
        <v>48</v>
      </c>
      <c r="C16" s="37">
        <f>C15</f>
        <v>145768.96000000002</v>
      </c>
      <c r="D16" s="2" t="e">
        <f>-#REF!</f>
        <v>#REF!</v>
      </c>
      <c r="E16" s="2" t="e">
        <f>-#REF!</f>
        <v>#REF!</v>
      </c>
      <c r="F16" s="2" t="e">
        <f>-#REF!</f>
        <v>#REF!</v>
      </c>
      <c r="G16" s="2" t="e">
        <f>-#REF!</f>
        <v>#REF!</v>
      </c>
    </row>
    <row r="17" spans="1:7" ht="25.5">
      <c r="A17" s="35" t="s">
        <v>104</v>
      </c>
      <c r="B17" s="21" t="s">
        <v>49</v>
      </c>
      <c r="C17" s="37">
        <f>C16</f>
        <v>145768.96000000002</v>
      </c>
      <c r="D17" s="7" t="e">
        <f>D13+D18</f>
        <v>#REF!</v>
      </c>
      <c r="E17" s="7" t="e">
        <f>E13+E18</f>
        <v>#REF!</v>
      </c>
      <c r="F17" s="7" t="e">
        <f>F13+F18</f>
        <v>#REF!</v>
      </c>
      <c r="G17" s="7" t="e">
        <f>G13+G18</f>
        <v>#REF!</v>
      </c>
    </row>
    <row r="18" spans="1:7" ht="38.25">
      <c r="A18" s="35" t="s">
        <v>64</v>
      </c>
      <c r="B18" s="21" t="s">
        <v>168</v>
      </c>
      <c r="C18" s="37">
        <f>C17</f>
        <v>145768.96000000002</v>
      </c>
      <c r="D18" s="2" t="e">
        <f>-#REF!</f>
        <v>#REF!</v>
      </c>
      <c r="E18" s="2" t="e">
        <f>-#REF!</f>
        <v>#REF!</v>
      </c>
      <c r="F18" s="2" t="e">
        <f>-#REF!</f>
        <v>#REF!</v>
      </c>
      <c r="G18" s="2" t="e">
        <f>-#REF!</f>
        <v>#REF!</v>
      </c>
    </row>
    <row r="19" spans="1:3" ht="25.5">
      <c r="A19" s="39" t="s">
        <v>71</v>
      </c>
      <c r="B19" s="40" t="s">
        <v>142</v>
      </c>
      <c r="C19" s="34">
        <f>SUM(C10)</f>
        <v>48549.96000000002</v>
      </c>
    </row>
    <row r="21" ht="12.75">
      <c r="C21" s="24"/>
    </row>
    <row r="23" ht="12.75">
      <c r="B23" s="3"/>
    </row>
    <row r="24" ht="14.25">
      <c r="D24" s="4" t="s">
        <v>50</v>
      </c>
    </row>
    <row r="25" ht="14.25">
      <c r="B25" s="4"/>
    </row>
    <row r="28" ht="15">
      <c r="B28" s="6"/>
    </row>
  </sheetData>
  <sheetProtection/>
  <mergeCells count="8">
    <mergeCell ref="A6:C6"/>
    <mergeCell ref="A8:A9"/>
    <mergeCell ref="B8:B9"/>
    <mergeCell ref="C8:C9"/>
    <mergeCell ref="A1:C1"/>
    <mergeCell ref="A2:C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2"/>
  <sheetViews>
    <sheetView view="pageBreakPreview" zoomScaleNormal="81" zoomScaleSheetLayoutView="100" workbookViewId="0" topLeftCell="A1">
      <selection activeCell="F116" sqref="F116"/>
    </sheetView>
  </sheetViews>
  <sheetFormatPr defaultColWidth="9.00390625" defaultRowHeight="12.75"/>
  <cols>
    <col min="1" max="1" width="7.00390625" style="14" customWidth="1"/>
    <col min="2" max="2" width="85.00390625" style="13" customWidth="1"/>
    <col min="3" max="3" width="7.125" style="13" customWidth="1"/>
    <col min="4" max="4" width="17.00390625" style="13" customWidth="1"/>
    <col min="5" max="5" width="5.125" style="13" customWidth="1"/>
    <col min="6" max="6" width="13.25390625" style="13" customWidth="1"/>
    <col min="7" max="16384" width="9.125" style="8" customWidth="1"/>
  </cols>
  <sheetData>
    <row r="1" spans="1:6" ht="12.75">
      <c r="A1" s="137" t="s">
        <v>139</v>
      </c>
      <c r="B1" s="137"/>
      <c r="C1" s="137"/>
      <c r="D1" s="137"/>
      <c r="E1" s="137"/>
      <c r="F1" s="137"/>
    </row>
    <row r="2" spans="1:6" ht="12.75">
      <c r="A2" s="118" t="str">
        <f>'Приложение №1'!A2:F2</f>
        <v>к Решению МС МО МО Владимирский округ от ________________№ _____</v>
      </c>
      <c r="B2" s="118"/>
      <c r="C2" s="118"/>
      <c r="D2" s="118"/>
      <c r="E2" s="118"/>
      <c r="F2" s="118"/>
    </row>
    <row r="3" spans="1:6" ht="13.5" customHeight="1">
      <c r="A3" s="118"/>
      <c r="B3" s="118"/>
      <c r="C3" s="118"/>
      <c r="D3" s="118"/>
      <c r="E3" s="118"/>
      <c r="F3" s="118"/>
    </row>
    <row r="4" spans="1:6" ht="13.5" customHeight="1">
      <c r="A4" s="118"/>
      <c r="B4" s="118"/>
      <c r="C4" s="118"/>
      <c r="D4" s="118"/>
      <c r="E4" s="118"/>
      <c r="F4" s="118"/>
    </row>
    <row r="5" spans="1:6" ht="13.5" customHeight="1">
      <c r="A5" s="118"/>
      <c r="B5" s="118"/>
      <c r="C5" s="118"/>
      <c r="D5" s="118"/>
      <c r="E5" s="118"/>
      <c r="F5" s="118"/>
    </row>
    <row r="6" spans="1:6" ht="59.25" customHeight="1">
      <c r="A6" s="135" t="s">
        <v>468</v>
      </c>
      <c r="B6" s="135"/>
      <c r="C6" s="135"/>
      <c r="D6" s="135"/>
      <c r="E6" s="135"/>
      <c r="F6" s="135"/>
    </row>
    <row r="7" spans="1:6" ht="12.75">
      <c r="A7" s="136"/>
      <c r="B7" s="136"/>
      <c r="C7" s="136"/>
      <c r="D7" s="136"/>
      <c r="E7" s="136"/>
      <c r="F7" s="42"/>
    </row>
    <row r="8" spans="1:6" ht="89.25" customHeight="1">
      <c r="A8" s="43" t="s">
        <v>0</v>
      </c>
      <c r="B8" s="43" t="s">
        <v>19</v>
      </c>
      <c r="C8" s="43" t="s">
        <v>12</v>
      </c>
      <c r="D8" s="43" t="s">
        <v>13</v>
      </c>
      <c r="E8" s="43" t="s">
        <v>144</v>
      </c>
      <c r="F8" s="43" t="s">
        <v>262</v>
      </c>
    </row>
    <row r="9" spans="1:6" s="9" customFormat="1" ht="12.75">
      <c r="A9" s="44" t="s">
        <v>76</v>
      </c>
      <c r="B9" s="45" t="s">
        <v>61</v>
      </c>
      <c r="C9" s="46" t="s">
        <v>35</v>
      </c>
      <c r="D9" s="44"/>
      <c r="E9" s="44"/>
      <c r="F9" s="47">
        <f>F10+F13+F24+F32+F35</f>
        <v>60983.659999999996</v>
      </c>
    </row>
    <row r="10" spans="1:6" s="9" customFormat="1" ht="25.5">
      <c r="A10" s="48" t="s">
        <v>10</v>
      </c>
      <c r="B10" s="49" t="s">
        <v>93</v>
      </c>
      <c r="C10" s="50" t="s">
        <v>37</v>
      </c>
      <c r="D10" s="44"/>
      <c r="E10" s="44"/>
      <c r="F10" s="47">
        <f>F11</f>
        <v>1380.1</v>
      </c>
    </row>
    <row r="11" spans="1:6" s="9" customFormat="1" ht="12.75">
      <c r="A11" s="51" t="s">
        <v>11</v>
      </c>
      <c r="B11" s="29" t="s">
        <v>73</v>
      </c>
      <c r="C11" s="52" t="s">
        <v>37</v>
      </c>
      <c r="D11" s="71" t="s">
        <v>176</v>
      </c>
      <c r="E11" s="52"/>
      <c r="F11" s="23">
        <f>F12</f>
        <v>1380.1</v>
      </c>
    </row>
    <row r="12" spans="1:6" s="9" customFormat="1" ht="38.25">
      <c r="A12" s="51" t="s">
        <v>75</v>
      </c>
      <c r="B12" s="29" t="s">
        <v>145</v>
      </c>
      <c r="C12" s="52" t="s">
        <v>37</v>
      </c>
      <c r="D12" s="71" t="s">
        <v>176</v>
      </c>
      <c r="E12" s="52" t="s">
        <v>146</v>
      </c>
      <c r="F12" s="23">
        <f>'Приложение №6'!G11</f>
        <v>1380.1</v>
      </c>
    </row>
    <row r="13" spans="1:6" s="9" customFormat="1" ht="25.5">
      <c r="A13" s="53" t="s">
        <v>15</v>
      </c>
      <c r="B13" s="49" t="s">
        <v>116</v>
      </c>
      <c r="C13" s="50" t="s">
        <v>25</v>
      </c>
      <c r="D13" s="71"/>
      <c r="E13" s="52"/>
      <c r="F13" s="23">
        <f>F14+F16+F18+F22</f>
        <v>12940.599999999999</v>
      </c>
    </row>
    <row r="14" spans="1:6" s="9" customFormat="1" ht="12.75">
      <c r="A14" s="51" t="s">
        <v>78</v>
      </c>
      <c r="B14" s="29" t="s">
        <v>74</v>
      </c>
      <c r="C14" s="52" t="s">
        <v>25</v>
      </c>
      <c r="D14" s="71" t="s">
        <v>177</v>
      </c>
      <c r="E14" s="52"/>
      <c r="F14" s="23">
        <f>F15</f>
        <v>1161.6</v>
      </c>
    </row>
    <row r="15" spans="1:6" s="9" customFormat="1" ht="38.25">
      <c r="A15" s="51" t="s">
        <v>68</v>
      </c>
      <c r="B15" s="29" t="s">
        <v>145</v>
      </c>
      <c r="C15" s="52" t="s">
        <v>25</v>
      </c>
      <c r="D15" s="71" t="s">
        <v>177</v>
      </c>
      <c r="E15" s="52" t="s">
        <v>146</v>
      </c>
      <c r="F15" s="23">
        <f>'Приложение №6'!G14</f>
        <v>1161.6</v>
      </c>
    </row>
    <row r="16" spans="1:6" s="9" customFormat="1" ht="38.25">
      <c r="A16" s="51" t="s">
        <v>77</v>
      </c>
      <c r="B16" s="29" t="s">
        <v>114</v>
      </c>
      <c r="C16" s="52" t="s">
        <v>25</v>
      </c>
      <c r="D16" s="71" t="s">
        <v>178</v>
      </c>
      <c r="E16" s="54"/>
      <c r="F16" s="23">
        <f>F17</f>
        <v>316.4</v>
      </c>
    </row>
    <row r="17" spans="1:6" s="9" customFormat="1" ht="38.25">
      <c r="A17" s="51" t="s">
        <v>87</v>
      </c>
      <c r="B17" s="29" t="s">
        <v>145</v>
      </c>
      <c r="C17" s="52" t="s">
        <v>25</v>
      </c>
      <c r="D17" s="71" t="s">
        <v>178</v>
      </c>
      <c r="E17" s="52" t="s">
        <v>146</v>
      </c>
      <c r="F17" s="23">
        <f>'Приложение №6'!G16</f>
        <v>316.4</v>
      </c>
    </row>
    <row r="18" spans="1:6" s="9" customFormat="1" ht="12.75">
      <c r="A18" s="51" t="s">
        <v>131</v>
      </c>
      <c r="B18" s="29" t="s">
        <v>179</v>
      </c>
      <c r="C18" s="52" t="s">
        <v>25</v>
      </c>
      <c r="D18" s="71" t="s">
        <v>180</v>
      </c>
      <c r="E18" s="52"/>
      <c r="F18" s="23">
        <f>F19+F21+F20</f>
        <v>11366.599999999999</v>
      </c>
    </row>
    <row r="19" spans="1:6" s="9" customFormat="1" ht="38.25">
      <c r="A19" s="51" t="s">
        <v>132</v>
      </c>
      <c r="B19" s="29" t="s">
        <v>145</v>
      </c>
      <c r="C19" s="52" t="s">
        <v>25</v>
      </c>
      <c r="D19" s="71" t="s">
        <v>180</v>
      </c>
      <c r="E19" s="52" t="s">
        <v>146</v>
      </c>
      <c r="F19" s="23">
        <f>'Приложение №6'!G18</f>
        <v>8499.3</v>
      </c>
    </row>
    <row r="20" spans="1:6" s="9" customFormat="1" ht="12.75">
      <c r="A20" s="51" t="s">
        <v>153</v>
      </c>
      <c r="B20" s="29" t="s">
        <v>476</v>
      </c>
      <c r="C20" s="52" t="s">
        <v>25</v>
      </c>
      <c r="D20" s="71" t="s">
        <v>180</v>
      </c>
      <c r="E20" s="52" t="s">
        <v>147</v>
      </c>
      <c r="F20" s="23">
        <f>'Приложение №6'!G19</f>
        <v>2836.3</v>
      </c>
    </row>
    <row r="21" spans="1:6" s="9" customFormat="1" ht="12.75">
      <c r="A21" s="51" t="s">
        <v>133</v>
      </c>
      <c r="B21" s="29" t="s">
        <v>149</v>
      </c>
      <c r="C21" s="52" t="s">
        <v>25</v>
      </c>
      <c r="D21" s="71" t="s">
        <v>180</v>
      </c>
      <c r="E21" s="52" t="s">
        <v>148</v>
      </c>
      <c r="F21" s="23">
        <f>'Приложение №6'!G20</f>
        <v>31</v>
      </c>
    </row>
    <row r="22" spans="1:6" s="9" customFormat="1" ht="25.5">
      <c r="A22" s="51" t="s">
        <v>196</v>
      </c>
      <c r="B22" s="29" t="s">
        <v>123</v>
      </c>
      <c r="C22" s="52" t="s">
        <v>25</v>
      </c>
      <c r="D22" s="71" t="s">
        <v>181</v>
      </c>
      <c r="E22" s="52"/>
      <c r="F22" s="23">
        <f>F23</f>
        <v>96</v>
      </c>
    </row>
    <row r="23" spans="1:6" s="9" customFormat="1" ht="12.75">
      <c r="A23" s="51" t="s">
        <v>263</v>
      </c>
      <c r="B23" s="29" t="s">
        <v>149</v>
      </c>
      <c r="C23" s="52" t="s">
        <v>25</v>
      </c>
      <c r="D23" s="71" t="s">
        <v>181</v>
      </c>
      <c r="E23" s="52" t="s">
        <v>148</v>
      </c>
      <c r="F23" s="23">
        <f>'Приложение №6'!G22</f>
        <v>96</v>
      </c>
    </row>
    <row r="24" spans="1:6" s="9" customFormat="1" ht="25.5">
      <c r="A24" s="55" t="s">
        <v>134</v>
      </c>
      <c r="B24" s="49" t="str">
        <f>'Приложение №6'!B25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4" s="50" t="s">
        <v>44</v>
      </c>
      <c r="D24" s="78"/>
      <c r="E24" s="50"/>
      <c r="F24" s="25">
        <f>F25+F29</f>
        <v>26342.760000000002</v>
      </c>
    </row>
    <row r="25" spans="1:6" s="9" customFormat="1" ht="25.5">
      <c r="A25" s="51" t="s">
        <v>170</v>
      </c>
      <c r="B25" s="29" t="s">
        <v>182</v>
      </c>
      <c r="C25" s="52" t="s">
        <v>44</v>
      </c>
      <c r="D25" s="71" t="s">
        <v>183</v>
      </c>
      <c r="E25" s="52"/>
      <c r="F25" s="23">
        <f>F26+F27+F28</f>
        <v>23420.2</v>
      </c>
    </row>
    <row r="26" spans="1:6" s="9" customFormat="1" ht="38.25">
      <c r="A26" s="51" t="s">
        <v>198</v>
      </c>
      <c r="B26" s="29" t="s">
        <v>145</v>
      </c>
      <c r="C26" s="52" t="s">
        <v>44</v>
      </c>
      <c r="D26" s="71" t="s">
        <v>183</v>
      </c>
      <c r="E26" s="52" t="s">
        <v>146</v>
      </c>
      <c r="F26" s="23">
        <f>'Приложение №6'!G27</f>
        <v>19910.8</v>
      </c>
    </row>
    <row r="27" spans="1:6" s="9" customFormat="1" ht="12.75">
      <c r="A27" s="51" t="s">
        <v>199</v>
      </c>
      <c r="B27" s="29" t="s">
        <v>476</v>
      </c>
      <c r="C27" s="52" t="s">
        <v>44</v>
      </c>
      <c r="D27" s="71" t="s">
        <v>183</v>
      </c>
      <c r="E27" s="52" t="s">
        <v>147</v>
      </c>
      <c r="F27" s="23">
        <f>'Приложение №6'!G28</f>
        <v>3474.4</v>
      </c>
    </row>
    <row r="28" spans="1:6" s="9" customFormat="1" ht="12.75">
      <c r="A28" s="51" t="s">
        <v>200</v>
      </c>
      <c r="B28" s="29" t="s">
        <v>149</v>
      </c>
      <c r="C28" s="52" t="s">
        <v>44</v>
      </c>
      <c r="D28" s="71" t="s">
        <v>183</v>
      </c>
      <c r="E28" s="52" t="s">
        <v>148</v>
      </c>
      <c r="F28" s="23">
        <f>'Приложение №6'!G29</f>
        <v>35</v>
      </c>
    </row>
    <row r="29" spans="1:6" s="9" customFormat="1" ht="42" customHeight="1">
      <c r="A29" s="51" t="s">
        <v>197</v>
      </c>
      <c r="B29" s="29" t="s">
        <v>295</v>
      </c>
      <c r="C29" s="52" t="s">
        <v>44</v>
      </c>
      <c r="D29" s="71" t="s">
        <v>218</v>
      </c>
      <c r="E29" s="52"/>
      <c r="F29" s="23">
        <f>F30+F31</f>
        <v>2922.56</v>
      </c>
    </row>
    <row r="30" spans="1:6" s="9" customFormat="1" ht="38.25">
      <c r="A30" s="51" t="s">
        <v>201</v>
      </c>
      <c r="B30" s="29" t="s">
        <v>145</v>
      </c>
      <c r="C30" s="52" t="s">
        <v>44</v>
      </c>
      <c r="D30" s="71" t="s">
        <v>218</v>
      </c>
      <c r="E30" s="52" t="s">
        <v>146</v>
      </c>
      <c r="F30" s="23">
        <f>'Приложение №6'!G31</f>
        <v>2710.46</v>
      </c>
    </row>
    <row r="31" spans="1:6" s="9" customFormat="1" ht="12.75">
      <c r="A31" s="51" t="s">
        <v>202</v>
      </c>
      <c r="B31" s="29" t="s">
        <v>476</v>
      </c>
      <c r="C31" s="52" t="s">
        <v>44</v>
      </c>
      <c r="D31" s="71" t="s">
        <v>218</v>
      </c>
      <c r="E31" s="52">
        <v>200</v>
      </c>
      <c r="F31" s="23">
        <f>'Приложение №6'!G32</f>
        <v>212.1</v>
      </c>
    </row>
    <row r="32" spans="1:6" s="9" customFormat="1" ht="12.75">
      <c r="A32" s="53" t="s">
        <v>193</v>
      </c>
      <c r="B32" s="49" t="s">
        <v>54</v>
      </c>
      <c r="C32" s="50" t="s">
        <v>105</v>
      </c>
      <c r="D32" s="78"/>
      <c r="E32" s="50"/>
      <c r="F32" s="25">
        <f>F33</f>
        <v>2000</v>
      </c>
    </row>
    <row r="33" spans="1:6" s="9" customFormat="1" ht="12.75">
      <c r="A33" s="51" t="s">
        <v>203</v>
      </c>
      <c r="B33" s="29" t="s">
        <v>184</v>
      </c>
      <c r="C33" s="52" t="s">
        <v>105</v>
      </c>
      <c r="D33" s="71" t="s">
        <v>185</v>
      </c>
      <c r="E33" s="52"/>
      <c r="F33" s="23">
        <f>F34</f>
        <v>2000</v>
      </c>
    </row>
    <row r="34" spans="1:6" s="9" customFormat="1" ht="12.75">
      <c r="A34" s="51" t="s">
        <v>204</v>
      </c>
      <c r="B34" s="29" t="s">
        <v>149</v>
      </c>
      <c r="C34" s="52" t="s">
        <v>105</v>
      </c>
      <c r="D34" s="71" t="s">
        <v>185</v>
      </c>
      <c r="E34" s="52" t="s">
        <v>148</v>
      </c>
      <c r="F34" s="23">
        <f>'Приложение №6'!G35</f>
        <v>2000</v>
      </c>
    </row>
    <row r="35" spans="1:6" s="9" customFormat="1" ht="12.75">
      <c r="A35" s="53" t="s">
        <v>194</v>
      </c>
      <c r="B35" s="49" t="s">
        <v>29</v>
      </c>
      <c r="C35" s="50" t="s">
        <v>92</v>
      </c>
      <c r="D35" s="78"/>
      <c r="E35" s="50"/>
      <c r="F35" s="25">
        <f>F38+F41+F36</f>
        <v>18320.199999999997</v>
      </c>
    </row>
    <row r="36" spans="1:6" s="9" customFormat="1" ht="25.5">
      <c r="A36" s="51" t="s">
        <v>205</v>
      </c>
      <c r="B36" s="29" t="s">
        <v>296</v>
      </c>
      <c r="C36" s="52" t="s">
        <v>92</v>
      </c>
      <c r="D36" s="71" t="s">
        <v>219</v>
      </c>
      <c r="E36" s="52"/>
      <c r="F36" s="23">
        <f>F37</f>
        <v>7.8</v>
      </c>
    </row>
    <row r="37" spans="1:6" s="9" customFormat="1" ht="12.75">
      <c r="A37" s="51" t="s">
        <v>206</v>
      </c>
      <c r="B37" s="29" t="s">
        <v>476</v>
      </c>
      <c r="C37" s="52" t="s">
        <v>92</v>
      </c>
      <c r="D37" s="71" t="s">
        <v>219</v>
      </c>
      <c r="E37" s="52" t="s">
        <v>147</v>
      </c>
      <c r="F37" s="23">
        <v>7.8</v>
      </c>
    </row>
    <row r="38" spans="1:6" s="9" customFormat="1" ht="25.5">
      <c r="A38" s="51" t="s">
        <v>318</v>
      </c>
      <c r="B38" s="29" t="s">
        <v>186</v>
      </c>
      <c r="C38" s="52" t="s">
        <v>92</v>
      </c>
      <c r="D38" s="71" t="s">
        <v>187</v>
      </c>
      <c r="E38" s="52"/>
      <c r="F38" s="56">
        <f>+F39+F40</f>
        <v>334.3</v>
      </c>
    </row>
    <row r="39" spans="1:6" s="9" customFormat="1" ht="12.75">
      <c r="A39" s="51" t="s">
        <v>319</v>
      </c>
      <c r="B39" s="29" t="s">
        <v>476</v>
      </c>
      <c r="C39" s="52" t="s">
        <v>92</v>
      </c>
      <c r="D39" s="71" t="s">
        <v>187</v>
      </c>
      <c r="E39" s="52" t="s">
        <v>147</v>
      </c>
      <c r="F39" s="56">
        <f>'Приложение №6'!G40</f>
        <v>333.8</v>
      </c>
    </row>
    <row r="40" spans="1:6" s="9" customFormat="1" ht="12.75">
      <c r="A40" s="51" t="s">
        <v>320</v>
      </c>
      <c r="B40" s="29" t="s">
        <v>149</v>
      </c>
      <c r="C40" s="52" t="s">
        <v>92</v>
      </c>
      <c r="D40" s="71" t="s">
        <v>187</v>
      </c>
      <c r="E40" s="52" t="s">
        <v>148</v>
      </c>
      <c r="F40" s="56">
        <f>'Приложение №6'!G41</f>
        <v>0.5</v>
      </c>
    </row>
    <row r="41" spans="1:6" s="9" customFormat="1" ht="25.5">
      <c r="A41" s="51" t="s">
        <v>321</v>
      </c>
      <c r="B41" s="29" t="s">
        <v>188</v>
      </c>
      <c r="C41" s="52" t="s">
        <v>92</v>
      </c>
      <c r="D41" s="71" t="s">
        <v>189</v>
      </c>
      <c r="E41" s="50"/>
      <c r="F41" s="23">
        <f>F42+F43+F44</f>
        <v>17978.1</v>
      </c>
    </row>
    <row r="42" spans="1:6" s="9" customFormat="1" ht="38.25">
      <c r="A42" s="51" t="s">
        <v>322</v>
      </c>
      <c r="B42" s="29" t="s">
        <v>145</v>
      </c>
      <c r="C42" s="52" t="s">
        <v>92</v>
      </c>
      <c r="D42" s="71" t="s">
        <v>189</v>
      </c>
      <c r="E42" s="52" t="s">
        <v>146</v>
      </c>
      <c r="F42" s="23">
        <f>'Приложение №6'!G43</f>
        <v>17048</v>
      </c>
    </row>
    <row r="43" spans="1:6" s="9" customFormat="1" ht="12.75">
      <c r="A43" s="51" t="s">
        <v>323</v>
      </c>
      <c r="B43" s="29" t="s">
        <v>476</v>
      </c>
      <c r="C43" s="52" t="s">
        <v>92</v>
      </c>
      <c r="D43" s="71" t="s">
        <v>189</v>
      </c>
      <c r="E43" s="52" t="s">
        <v>147</v>
      </c>
      <c r="F43" s="23">
        <f>'Приложение №6'!G44</f>
        <v>929.6</v>
      </c>
    </row>
    <row r="44" spans="1:6" s="9" customFormat="1" ht="12.75">
      <c r="A44" s="51" t="s">
        <v>324</v>
      </c>
      <c r="B44" s="29" t="s">
        <v>149</v>
      </c>
      <c r="C44" s="52" t="s">
        <v>92</v>
      </c>
      <c r="D44" s="71" t="s">
        <v>189</v>
      </c>
      <c r="E44" s="52" t="s">
        <v>148</v>
      </c>
      <c r="F44" s="23">
        <f>'Приложение №6'!G45</f>
        <v>0.5</v>
      </c>
    </row>
    <row r="45" spans="1:6" s="9" customFormat="1" ht="12.75">
      <c r="A45" s="53" t="s">
        <v>3</v>
      </c>
      <c r="B45" s="49" t="s">
        <v>60</v>
      </c>
      <c r="C45" s="50" t="s">
        <v>27</v>
      </c>
      <c r="D45" s="78"/>
      <c r="E45" s="50"/>
      <c r="F45" s="25">
        <f>F46</f>
        <v>215.1</v>
      </c>
    </row>
    <row r="46" spans="1:6" s="9" customFormat="1" ht="25.5">
      <c r="A46" s="53" t="s">
        <v>4</v>
      </c>
      <c r="B46" s="49" t="s">
        <v>474</v>
      </c>
      <c r="C46" s="50" t="s">
        <v>473</v>
      </c>
      <c r="D46" s="78"/>
      <c r="E46" s="50"/>
      <c r="F46" s="25">
        <f>F47</f>
        <v>215.1</v>
      </c>
    </row>
    <row r="47" spans="1:6" s="9" customFormat="1" ht="38.25">
      <c r="A47" s="51" t="s">
        <v>79</v>
      </c>
      <c r="B47" s="29" t="s">
        <v>284</v>
      </c>
      <c r="C47" s="52" t="s">
        <v>473</v>
      </c>
      <c r="D47" s="71" t="s">
        <v>283</v>
      </c>
      <c r="E47" s="50"/>
      <c r="F47" s="23">
        <f>F48</f>
        <v>215.1</v>
      </c>
    </row>
    <row r="48" spans="1:6" s="9" customFormat="1" ht="12.75">
      <c r="A48" s="51" t="s">
        <v>163</v>
      </c>
      <c r="B48" s="29" t="s">
        <v>476</v>
      </c>
      <c r="C48" s="52" t="s">
        <v>473</v>
      </c>
      <c r="D48" s="71" t="s">
        <v>283</v>
      </c>
      <c r="E48" s="52" t="s">
        <v>147</v>
      </c>
      <c r="F48" s="23">
        <f>'Приложение №6'!G49</f>
        <v>215.1</v>
      </c>
    </row>
    <row r="49" spans="1:6" s="9" customFormat="1" ht="12.75">
      <c r="A49" s="53" t="s">
        <v>5</v>
      </c>
      <c r="B49" s="49" t="s">
        <v>124</v>
      </c>
      <c r="C49" s="50" t="s">
        <v>125</v>
      </c>
      <c r="D49" s="78"/>
      <c r="E49" s="50"/>
      <c r="F49" s="25">
        <f>F50+F54</f>
        <v>1446.6999999999998</v>
      </c>
    </row>
    <row r="50" spans="1:6" s="9" customFormat="1" ht="12.75">
      <c r="A50" s="53" t="s">
        <v>6</v>
      </c>
      <c r="B50" s="49" t="s">
        <v>127</v>
      </c>
      <c r="C50" s="50" t="s">
        <v>126</v>
      </c>
      <c r="D50" s="78"/>
      <c r="E50" s="50"/>
      <c r="F50" s="25">
        <f>F51</f>
        <v>1436.6999999999998</v>
      </c>
    </row>
    <row r="51" spans="1:6" s="9" customFormat="1" ht="31.5" customHeight="1">
      <c r="A51" s="51" t="s">
        <v>16</v>
      </c>
      <c r="B51" s="29" t="str">
        <f>'Приложение №6'!B52</f>
        <v>Расходы на реализацию ведомственной целевой программы «Участие в организации и финансировании временного трудоустройства отдельных категорий граждан»
</v>
      </c>
      <c r="C51" s="52" t="s">
        <v>129</v>
      </c>
      <c r="D51" s="71" t="s">
        <v>222</v>
      </c>
      <c r="E51" s="52"/>
      <c r="F51" s="23">
        <f>F52+F53</f>
        <v>1436.6999999999998</v>
      </c>
    </row>
    <row r="52" spans="1:6" s="9" customFormat="1" ht="38.25">
      <c r="A52" s="51" t="s">
        <v>192</v>
      </c>
      <c r="B52" s="29" t="s">
        <v>145</v>
      </c>
      <c r="C52" s="52" t="s">
        <v>126</v>
      </c>
      <c r="D52" s="71" t="s">
        <v>222</v>
      </c>
      <c r="E52" s="52" t="s">
        <v>146</v>
      </c>
      <c r="F52" s="23">
        <f>'Приложение №6'!G53</f>
        <v>1331.1</v>
      </c>
    </row>
    <row r="53" spans="1:6" s="9" customFormat="1" ht="12.75">
      <c r="A53" s="51" t="s">
        <v>165</v>
      </c>
      <c r="B53" s="29" t="s">
        <v>476</v>
      </c>
      <c r="C53" s="52" t="s">
        <v>126</v>
      </c>
      <c r="D53" s="71" t="s">
        <v>222</v>
      </c>
      <c r="E53" s="52" t="s">
        <v>147</v>
      </c>
      <c r="F53" s="23">
        <f>'Приложение №6'!G54</f>
        <v>105.6</v>
      </c>
    </row>
    <row r="54" spans="1:6" s="9" customFormat="1" ht="12.75">
      <c r="A54" s="53" t="s">
        <v>304</v>
      </c>
      <c r="B54" s="49" t="s">
        <v>305</v>
      </c>
      <c r="C54" s="50" t="s">
        <v>306</v>
      </c>
      <c r="D54" s="50"/>
      <c r="E54" s="50"/>
      <c r="F54" s="25">
        <f>F55</f>
        <v>10</v>
      </c>
    </row>
    <row r="55" spans="1:6" s="9" customFormat="1" ht="38.25">
      <c r="A55" s="51" t="s">
        <v>135</v>
      </c>
      <c r="B55" s="97" t="s">
        <v>308</v>
      </c>
      <c r="C55" s="52" t="s">
        <v>306</v>
      </c>
      <c r="D55" s="71" t="s">
        <v>307</v>
      </c>
      <c r="E55" s="52"/>
      <c r="F55" s="23">
        <f>F56</f>
        <v>10</v>
      </c>
    </row>
    <row r="56" spans="1:6" s="9" customFormat="1" ht="12.75">
      <c r="A56" s="51" t="s">
        <v>136</v>
      </c>
      <c r="B56" s="29" t="s">
        <v>476</v>
      </c>
      <c r="C56" s="52" t="s">
        <v>306</v>
      </c>
      <c r="D56" s="71" t="s">
        <v>307</v>
      </c>
      <c r="E56" s="52" t="s">
        <v>147</v>
      </c>
      <c r="F56" s="23">
        <f>'Приложение №6'!G57</f>
        <v>10</v>
      </c>
    </row>
    <row r="57" spans="1:6" s="10" customFormat="1" ht="15">
      <c r="A57" s="53" t="s">
        <v>7</v>
      </c>
      <c r="B57" s="49" t="s">
        <v>59</v>
      </c>
      <c r="C57" s="50" t="s">
        <v>26</v>
      </c>
      <c r="D57" s="78"/>
      <c r="E57" s="50"/>
      <c r="F57" s="25">
        <f>F58</f>
        <v>39639.5</v>
      </c>
    </row>
    <row r="58" spans="1:6" s="10" customFormat="1" ht="15">
      <c r="A58" s="53" t="s">
        <v>8</v>
      </c>
      <c r="B58" s="49" t="s">
        <v>70</v>
      </c>
      <c r="C58" s="50" t="s">
        <v>53</v>
      </c>
      <c r="D58" s="78"/>
      <c r="E58" s="50"/>
      <c r="F58" s="25">
        <f>F59</f>
        <v>39639.5</v>
      </c>
    </row>
    <row r="59" spans="1:6" s="10" customFormat="1" ht="38.25">
      <c r="A59" s="51" t="s">
        <v>55</v>
      </c>
      <c r="B59" s="29" t="str">
        <f>'Приложение №6'!B60</f>
        <v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v>
      </c>
      <c r="C59" s="57" t="s">
        <v>53</v>
      </c>
      <c r="D59" s="71" t="s">
        <v>223</v>
      </c>
      <c r="E59" s="52"/>
      <c r="F59" s="23">
        <f>F60+F62+F64+F66+F68</f>
        <v>39639.5</v>
      </c>
    </row>
    <row r="60" spans="1:6" s="10" customFormat="1" ht="25.5">
      <c r="A60" s="51" t="s">
        <v>207</v>
      </c>
      <c r="B60" s="29" t="str">
        <f>'Приложение №6'!B61</f>
        <v>Расходы на реализацию  подпрограммы «Ремонт покрытий и содержание объектов благоустройства, расположенных на внутриквартальных территориях муниципального образования»</v>
      </c>
      <c r="C60" s="57" t="s">
        <v>53</v>
      </c>
      <c r="D60" s="71" t="s">
        <v>224</v>
      </c>
      <c r="E60" s="52"/>
      <c r="F60" s="23">
        <f>F61</f>
        <v>27789.5</v>
      </c>
    </row>
    <row r="61" spans="1:6" s="10" customFormat="1" ht="27" customHeight="1">
      <c r="A61" s="51" t="s">
        <v>210</v>
      </c>
      <c r="B61" s="29" t="s">
        <v>476</v>
      </c>
      <c r="C61" s="57" t="s">
        <v>53</v>
      </c>
      <c r="D61" s="71" t="s">
        <v>224</v>
      </c>
      <c r="E61" s="52" t="s">
        <v>147</v>
      </c>
      <c r="F61" s="56">
        <f>'Приложение №6'!G62</f>
        <v>27789.5</v>
      </c>
    </row>
    <row r="62" spans="1:6" s="10" customFormat="1" ht="15">
      <c r="A62" s="51" t="s">
        <v>208</v>
      </c>
      <c r="B62" s="29" t="str">
        <f>'Приложение №6'!B63</f>
        <v>Расходы на реализацию  подпрограммы «Размещение, содержание и ремонт ограждений газонных»</v>
      </c>
      <c r="C62" s="57" t="s">
        <v>53</v>
      </c>
      <c r="D62" s="71" t="s">
        <v>225</v>
      </c>
      <c r="E62" s="52"/>
      <c r="F62" s="23">
        <f>F63</f>
        <v>300</v>
      </c>
    </row>
    <row r="63" spans="1:6" s="10" customFormat="1" ht="15">
      <c r="A63" s="51" t="s">
        <v>211</v>
      </c>
      <c r="B63" s="29" t="s">
        <v>476</v>
      </c>
      <c r="C63" s="58" t="s">
        <v>53</v>
      </c>
      <c r="D63" s="71" t="s">
        <v>225</v>
      </c>
      <c r="E63" s="52" t="s">
        <v>147</v>
      </c>
      <c r="F63" s="56">
        <f>'Приложение №6'!G64</f>
        <v>300</v>
      </c>
    </row>
    <row r="64" spans="1:6" s="10" customFormat="1" ht="29.25" customHeight="1">
      <c r="A64" s="51" t="s">
        <v>209</v>
      </c>
      <c r="B64" s="29" t="str">
        <f>'Приложение №6'!B65</f>
        <v>Расходы на реализацию  подпрограммы «Размещение, содержание и ремонт контейнерных площадок для раздельного сбора мусора на внутриквартальных территориях муниципального образования»</v>
      </c>
      <c r="C64" s="58" t="s">
        <v>53</v>
      </c>
      <c r="D64" s="71" t="s">
        <v>282</v>
      </c>
      <c r="E64" s="52"/>
      <c r="F64" s="23">
        <f>F65</f>
        <v>900</v>
      </c>
    </row>
    <row r="65" spans="1:6" s="10" customFormat="1" ht="15">
      <c r="A65" s="51" t="s">
        <v>212</v>
      </c>
      <c r="B65" s="29" t="s">
        <v>476</v>
      </c>
      <c r="C65" s="58" t="s">
        <v>53</v>
      </c>
      <c r="D65" s="71" t="s">
        <v>282</v>
      </c>
      <c r="E65" s="52" t="s">
        <v>147</v>
      </c>
      <c r="F65" s="56">
        <f>'Приложение №6'!G66</f>
        <v>900</v>
      </c>
    </row>
    <row r="66" spans="1:6" s="10" customFormat="1" ht="25.5">
      <c r="A66" s="51" t="s">
        <v>209</v>
      </c>
      <c r="B66" s="29" t="s">
        <v>253</v>
      </c>
      <c r="C66" s="58" t="s">
        <v>53</v>
      </c>
      <c r="D66" s="71" t="s">
        <v>226</v>
      </c>
      <c r="E66" s="52"/>
      <c r="F66" s="23">
        <f>F67</f>
        <v>10500</v>
      </c>
    </row>
    <row r="67" spans="1:6" s="10" customFormat="1" ht="15">
      <c r="A67" s="51" t="s">
        <v>212</v>
      </c>
      <c r="B67" s="29" t="s">
        <v>476</v>
      </c>
      <c r="C67" s="58" t="s">
        <v>53</v>
      </c>
      <c r="D67" s="71" t="s">
        <v>226</v>
      </c>
      <c r="E67" s="52" t="s">
        <v>147</v>
      </c>
      <c r="F67" s="56">
        <f>'Приложение №6'!G68</f>
        <v>10500</v>
      </c>
    </row>
    <row r="68" spans="1:6" s="10" customFormat="1" ht="41.25" customHeight="1">
      <c r="A68" s="51" t="s">
        <v>119</v>
      </c>
      <c r="B68" s="29" t="str">
        <f>'Приложение №6'!B69</f>
        <v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v>
      </c>
      <c r="C68" s="58" t="s">
        <v>53</v>
      </c>
      <c r="D68" s="71" t="s">
        <v>316</v>
      </c>
      <c r="E68" s="52"/>
      <c r="F68" s="23">
        <f>F69</f>
        <v>150</v>
      </c>
    </row>
    <row r="69" spans="1:6" s="9" customFormat="1" ht="12.75">
      <c r="A69" s="51" t="s">
        <v>122</v>
      </c>
      <c r="B69" s="29" t="s">
        <v>476</v>
      </c>
      <c r="C69" s="58" t="s">
        <v>53</v>
      </c>
      <c r="D69" s="71" t="s">
        <v>316</v>
      </c>
      <c r="E69" s="52" t="s">
        <v>147</v>
      </c>
      <c r="F69" s="56">
        <f>'Приложение №6'!G70</f>
        <v>150</v>
      </c>
    </row>
    <row r="70" spans="1:6" s="9" customFormat="1" ht="12.75">
      <c r="A70" s="53" t="s">
        <v>17</v>
      </c>
      <c r="B70" s="49" t="s">
        <v>309</v>
      </c>
      <c r="C70" s="64" t="s">
        <v>310</v>
      </c>
      <c r="D70" s="71"/>
      <c r="E70" s="50"/>
      <c r="F70" s="25">
        <f>F71</f>
        <v>300</v>
      </c>
    </row>
    <row r="71" spans="1:6" s="9" customFormat="1" ht="12.75">
      <c r="A71" s="53" t="s">
        <v>244</v>
      </c>
      <c r="B71" s="49" t="s">
        <v>312</v>
      </c>
      <c r="C71" s="64" t="s">
        <v>311</v>
      </c>
      <c r="D71" s="71"/>
      <c r="E71" s="50"/>
      <c r="F71" s="25">
        <f>F72</f>
        <v>300</v>
      </c>
    </row>
    <row r="72" spans="1:6" s="9" customFormat="1" ht="38.25">
      <c r="A72" s="51" t="s">
        <v>234</v>
      </c>
      <c r="B72" s="59" t="s">
        <v>313</v>
      </c>
      <c r="C72" s="57" t="s">
        <v>311</v>
      </c>
      <c r="D72" s="71" t="s">
        <v>317</v>
      </c>
      <c r="E72" s="58"/>
      <c r="F72" s="23">
        <f>F73</f>
        <v>300</v>
      </c>
    </row>
    <row r="73" spans="1:6" s="9" customFormat="1" ht="12.75">
      <c r="A73" s="51" t="s">
        <v>235</v>
      </c>
      <c r="B73" s="29" t="s">
        <v>476</v>
      </c>
      <c r="C73" s="57" t="s">
        <v>311</v>
      </c>
      <c r="D73" s="71" t="s">
        <v>317</v>
      </c>
      <c r="E73" s="52">
        <v>200</v>
      </c>
      <c r="F73" s="56">
        <f>'Приложение №6'!G74</f>
        <v>300</v>
      </c>
    </row>
    <row r="74" spans="1:6" s="9" customFormat="1" ht="12.75">
      <c r="A74" s="53" t="s">
        <v>18</v>
      </c>
      <c r="B74" s="49" t="s">
        <v>58</v>
      </c>
      <c r="C74" s="50" t="s">
        <v>28</v>
      </c>
      <c r="D74" s="82"/>
      <c r="E74" s="50"/>
      <c r="F74" s="25">
        <f>F75+F78</f>
        <v>1178.4</v>
      </c>
    </row>
    <row r="75" spans="1:6" s="9" customFormat="1" ht="12.75">
      <c r="A75" s="53" t="s">
        <v>414</v>
      </c>
      <c r="B75" s="49" t="s">
        <v>422</v>
      </c>
      <c r="C75" s="50" t="s">
        <v>423</v>
      </c>
      <c r="D75" s="82"/>
      <c r="E75" s="50"/>
      <c r="F75" s="25">
        <f>F76</f>
        <v>265</v>
      </c>
    </row>
    <row r="76" spans="1:6" s="9" customFormat="1" ht="36" customHeight="1">
      <c r="A76" s="51" t="s">
        <v>80</v>
      </c>
      <c r="B76" s="59" t="str">
        <f>'Приложение №6'!B77</f>
        <v>Расходы на организацию дополнительного профессионального образования депутатов и муниципальных служащих муниципального образования</v>
      </c>
      <c r="C76" s="52" t="s">
        <v>423</v>
      </c>
      <c r="D76" s="71" t="s">
        <v>425</v>
      </c>
      <c r="E76" s="58"/>
      <c r="F76" s="23">
        <f>F77</f>
        <v>265</v>
      </c>
    </row>
    <row r="77" spans="1:6" s="9" customFormat="1" ht="12.75">
      <c r="A77" s="51" t="s">
        <v>213</v>
      </c>
      <c r="B77" s="29" t="s">
        <v>476</v>
      </c>
      <c r="C77" s="52" t="s">
        <v>423</v>
      </c>
      <c r="D77" s="71" t="s">
        <v>425</v>
      </c>
      <c r="E77" s="52">
        <v>200</v>
      </c>
      <c r="F77" s="56">
        <f>'Приложение №6'!G78</f>
        <v>265</v>
      </c>
    </row>
    <row r="78" spans="1:6" s="9" customFormat="1" ht="12.75">
      <c r="A78" s="53" t="s">
        <v>456</v>
      </c>
      <c r="B78" s="49" t="s">
        <v>109</v>
      </c>
      <c r="C78" s="50" t="s">
        <v>110</v>
      </c>
      <c r="D78" s="82"/>
      <c r="E78" s="50"/>
      <c r="F78" s="25">
        <f>F79+F81+F83+F85</f>
        <v>913.4</v>
      </c>
    </row>
    <row r="79" spans="1:6" s="9" customFormat="1" ht="24.75" customHeight="1">
      <c r="A79" s="51" t="s">
        <v>457</v>
      </c>
      <c r="B79" s="59" t="str">
        <f>'Приложение №6'!B80</f>
        <v>Расходы на реализацию ведомственной целевой программы «Военно-патриотическое воспитание граждан»</v>
      </c>
      <c r="C79" s="52" t="s">
        <v>110</v>
      </c>
      <c r="D79" s="71" t="s">
        <v>227</v>
      </c>
      <c r="E79" s="58"/>
      <c r="F79" s="23">
        <f>F80</f>
        <v>200</v>
      </c>
    </row>
    <row r="80" spans="1:6" s="9" customFormat="1" ht="12.75">
      <c r="A80" s="51" t="s">
        <v>458</v>
      </c>
      <c r="B80" s="29" t="s">
        <v>476</v>
      </c>
      <c r="C80" s="52" t="s">
        <v>110</v>
      </c>
      <c r="D80" s="71" t="s">
        <v>227</v>
      </c>
      <c r="E80" s="52">
        <v>200</v>
      </c>
      <c r="F80" s="56">
        <f>'Приложение №6'!G81</f>
        <v>200</v>
      </c>
    </row>
    <row r="81" spans="1:6" s="9" customFormat="1" ht="25.5">
      <c r="A81" s="51" t="s">
        <v>459</v>
      </c>
      <c r="B81" s="29" t="str">
        <f>'Приложение №6'!B82</f>
        <v>Расходы на реализацию ведомственной целевой программы «Участие в реализации мер по профилактике дорожно-транспортного травматизма на территории муниципального образования»</v>
      </c>
      <c r="C81" s="52" t="s">
        <v>110</v>
      </c>
      <c r="D81" s="71" t="s">
        <v>228</v>
      </c>
      <c r="E81" s="52"/>
      <c r="F81" s="23">
        <f>F82</f>
        <v>200</v>
      </c>
    </row>
    <row r="82" spans="1:6" s="9" customFormat="1" ht="12.75">
      <c r="A82" s="51" t="s">
        <v>460</v>
      </c>
      <c r="B82" s="29" t="s">
        <v>476</v>
      </c>
      <c r="C82" s="52" t="s">
        <v>110</v>
      </c>
      <c r="D82" s="71" t="s">
        <v>228</v>
      </c>
      <c r="E82" s="52">
        <v>200</v>
      </c>
      <c r="F82" s="56">
        <f>'Приложение №6'!G83</f>
        <v>200</v>
      </c>
    </row>
    <row r="83" spans="1:6" s="9" customFormat="1" ht="84" customHeight="1">
      <c r="A83" s="51" t="s">
        <v>461</v>
      </c>
      <c r="B83" s="29" t="str">
        <f>'Приложение №6'!B84</f>
        <v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v>
      </c>
      <c r="C83" s="52" t="s">
        <v>110</v>
      </c>
      <c r="D83" s="71" t="s">
        <v>255</v>
      </c>
      <c r="E83" s="52"/>
      <c r="F83" s="23">
        <f>F84</f>
        <v>250</v>
      </c>
    </row>
    <row r="84" spans="1:6" s="9" customFormat="1" ht="12.75">
      <c r="A84" s="51" t="s">
        <v>462</v>
      </c>
      <c r="B84" s="29" t="s">
        <v>476</v>
      </c>
      <c r="C84" s="52" t="s">
        <v>110</v>
      </c>
      <c r="D84" s="71" t="s">
        <v>255</v>
      </c>
      <c r="E84" s="52">
        <v>200</v>
      </c>
      <c r="F84" s="56">
        <f>'Приложение №6'!G85</f>
        <v>250</v>
      </c>
    </row>
    <row r="85" spans="1:6" s="9" customFormat="1" ht="39" customHeight="1">
      <c r="A85" s="51" t="s">
        <v>463</v>
      </c>
      <c r="B85" s="29" t="str">
        <f>'Приложение №6'!B86</f>
        <v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v>
      </c>
      <c r="C85" s="52" t="s">
        <v>110</v>
      </c>
      <c r="D85" s="71" t="s">
        <v>256</v>
      </c>
      <c r="E85" s="52"/>
      <c r="F85" s="23">
        <f>F86</f>
        <v>263.4</v>
      </c>
    </row>
    <row r="86" spans="1:6" s="9" customFormat="1" ht="12.75">
      <c r="A86" s="51" t="s">
        <v>464</v>
      </c>
      <c r="B86" s="29" t="s">
        <v>476</v>
      </c>
      <c r="C86" s="52" t="s">
        <v>110</v>
      </c>
      <c r="D86" s="71" t="s">
        <v>256</v>
      </c>
      <c r="E86" s="52">
        <v>200</v>
      </c>
      <c r="F86" s="56">
        <f>'Приложение №6'!G87</f>
        <v>263.4</v>
      </c>
    </row>
    <row r="87" spans="1:6" s="9" customFormat="1" ht="12.75">
      <c r="A87" s="53" t="s">
        <v>56</v>
      </c>
      <c r="B87" s="49" t="s">
        <v>95</v>
      </c>
      <c r="C87" s="50" t="s">
        <v>32</v>
      </c>
      <c r="D87" s="78"/>
      <c r="E87" s="50"/>
      <c r="F87" s="25">
        <f>F88</f>
        <v>6636.1</v>
      </c>
    </row>
    <row r="88" spans="1:6" s="9" customFormat="1" ht="12.75">
      <c r="A88" s="53" t="s">
        <v>106</v>
      </c>
      <c r="B88" s="49" t="s">
        <v>33</v>
      </c>
      <c r="C88" s="50" t="s">
        <v>34</v>
      </c>
      <c r="D88" s="78"/>
      <c r="E88" s="50"/>
      <c r="F88" s="25">
        <f>F89+F91+F93</f>
        <v>6636.1</v>
      </c>
    </row>
    <row r="89" spans="1:6" s="9" customFormat="1" ht="25.5">
      <c r="A89" s="51" t="s">
        <v>72</v>
      </c>
      <c r="B89" s="29" t="str">
        <f>'Приложение №6'!B90</f>
        <v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v>
      </c>
      <c r="C89" s="52" t="s">
        <v>34</v>
      </c>
      <c r="D89" s="71" t="s">
        <v>229</v>
      </c>
      <c r="E89" s="52"/>
      <c r="F89" s="23">
        <f>F90</f>
        <v>3502</v>
      </c>
    </row>
    <row r="90" spans="1:6" s="9" customFormat="1" ht="12.75">
      <c r="A90" s="51" t="s">
        <v>214</v>
      </c>
      <c r="B90" s="29" t="s">
        <v>476</v>
      </c>
      <c r="C90" s="52" t="s">
        <v>34</v>
      </c>
      <c r="D90" s="71" t="s">
        <v>229</v>
      </c>
      <c r="E90" s="52">
        <v>200</v>
      </c>
      <c r="F90" s="56">
        <v>3502</v>
      </c>
    </row>
    <row r="91" spans="1:6" s="9" customFormat="1" ht="25.5">
      <c r="A91" s="51" t="s">
        <v>248</v>
      </c>
      <c r="B91" s="29" t="str">
        <f>'Приложение №6'!B92</f>
        <v>Расходы на реализацию муниципальной программы «Организация и проведение досуговых мероприятий для жителей муниципального образования»</v>
      </c>
      <c r="C91" s="52" t="s">
        <v>34</v>
      </c>
      <c r="D91" s="71" t="s">
        <v>230</v>
      </c>
      <c r="E91" s="52"/>
      <c r="F91" s="23">
        <f>F92</f>
        <v>2984.1</v>
      </c>
    </row>
    <row r="92" spans="1:6" s="9" customFormat="1" ht="12.75">
      <c r="A92" s="51" t="s">
        <v>249</v>
      </c>
      <c r="B92" s="29" t="s">
        <v>476</v>
      </c>
      <c r="C92" s="52" t="s">
        <v>34</v>
      </c>
      <c r="D92" s="71" t="s">
        <v>230</v>
      </c>
      <c r="E92" s="52">
        <v>200</v>
      </c>
      <c r="F92" s="56">
        <f>'Приложение №6'!G93</f>
        <v>2984.1</v>
      </c>
    </row>
    <row r="93" spans="1:6" s="9" customFormat="1" ht="63.75">
      <c r="A93" s="51" t="s">
        <v>394</v>
      </c>
      <c r="B93" s="29" t="str">
        <f>'Приложение №6'!B94</f>
        <v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v>
      </c>
      <c r="C93" s="52" t="s">
        <v>34</v>
      </c>
      <c r="D93" s="71" t="s">
        <v>245</v>
      </c>
      <c r="E93" s="52"/>
      <c r="F93" s="23">
        <f>F94</f>
        <v>150</v>
      </c>
    </row>
    <row r="94" spans="1:6" s="9" customFormat="1" ht="12.75">
      <c r="A94" s="51" t="s">
        <v>395</v>
      </c>
      <c r="B94" s="29" t="s">
        <v>476</v>
      </c>
      <c r="C94" s="52" t="s">
        <v>34</v>
      </c>
      <c r="D94" s="71" t="s">
        <v>245</v>
      </c>
      <c r="E94" s="52">
        <v>200</v>
      </c>
      <c r="F94" s="56">
        <f>'Приложение №6'!G95</f>
        <v>150</v>
      </c>
    </row>
    <row r="95" spans="1:6" s="9" customFormat="1" ht="12.75">
      <c r="A95" s="53" t="s">
        <v>130</v>
      </c>
      <c r="B95" s="49" t="s">
        <v>57</v>
      </c>
      <c r="C95" s="50" t="s">
        <v>31</v>
      </c>
      <c r="D95" s="78"/>
      <c r="E95" s="50"/>
      <c r="F95" s="25">
        <f>F96+F99+F102</f>
        <v>32869.5</v>
      </c>
    </row>
    <row r="96" spans="1:6" s="10" customFormat="1" ht="15">
      <c r="A96" s="53" t="s">
        <v>88</v>
      </c>
      <c r="B96" s="49" t="s">
        <v>275</v>
      </c>
      <c r="C96" s="50" t="s">
        <v>274</v>
      </c>
      <c r="D96" s="78"/>
      <c r="E96" s="50"/>
      <c r="F96" s="25">
        <f>F97</f>
        <v>1414.5</v>
      </c>
    </row>
    <row r="97" spans="1:6" s="12" customFormat="1" ht="15">
      <c r="A97" s="51" t="s">
        <v>89</v>
      </c>
      <c r="B97" s="29" t="str">
        <f>'Приложение №6'!B98</f>
        <v>Расходы на выплаты пенсии за выслугу лет лицам, замещавшим должности муниципальной службы</v>
      </c>
      <c r="C97" s="52" t="s">
        <v>274</v>
      </c>
      <c r="D97" s="71" t="s">
        <v>246</v>
      </c>
      <c r="E97" s="52"/>
      <c r="F97" s="23">
        <f>F98</f>
        <v>1414.5</v>
      </c>
    </row>
    <row r="98" spans="1:6" s="12" customFormat="1" ht="15">
      <c r="A98" s="51" t="s">
        <v>91</v>
      </c>
      <c r="B98" s="29" t="s">
        <v>152</v>
      </c>
      <c r="C98" s="52" t="s">
        <v>274</v>
      </c>
      <c r="D98" s="71" t="s">
        <v>246</v>
      </c>
      <c r="E98" s="52" t="s">
        <v>151</v>
      </c>
      <c r="F98" s="56">
        <f>'Приложение №6'!G99</f>
        <v>1414.5</v>
      </c>
    </row>
    <row r="99" spans="1:6" s="10" customFormat="1" ht="25.5">
      <c r="A99" s="53" t="s">
        <v>88</v>
      </c>
      <c r="B99" s="49" t="s">
        <v>475</v>
      </c>
      <c r="C99" s="50" t="s">
        <v>435</v>
      </c>
      <c r="D99" s="78"/>
      <c r="E99" s="50"/>
      <c r="F99" s="25">
        <f>F100</f>
        <v>2103.8</v>
      </c>
    </row>
    <row r="100" spans="1:6" s="12" customFormat="1" ht="15">
      <c r="A100" s="51" t="s">
        <v>396</v>
      </c>
      <c r="B100" s="29" t="str">
        <f>'Приложение №6'!B101</f>
        <v>Расходы на выплаты ежемесячной доплаты за стаж лицам, замещавшим муниципальные должности</v>
      </c>
      <c r="C100" s="52" t="s">
        <v>435</v>
      </c>
      <c r="D100" s="71" t="s">
        <v>247</v>
      </c>
      <c r="E100" s="52"/>
      <c r="F100" s="23">
        <f>F101</f>
        <v>2103.8</v>
      </c>
    </row>
    <row r="101" spans="1:6" s="12" customFormat="1" ht="15">
      <c r="A101" s="51" t="s">
        <v>397</v>
      </c>
      <c r="B101" s="29" t="s">
        <v>152</v>
      </c>
      <c r="C101" s="52" t="s">
        <v>435</v>
      </c>
      <c r="D101" s="71" t="s">
        <v>247</v>
      </c>
      <c r="E101" s="52" t="s">
        <v>151</v>
      </c>
      <c r="F101" s="56">
        <f>'Приложение №6'!G102</f>
        <v>2103.8</v>
      </c>
    </row>
    <row r="102" spans="1:6" s="12" customFormat="1" ht="15">
      <c r="A102" s="53" t="s">
        <v>398</v>
      </c>
      <c r="B102" s="49" t="s">
        <v>52</v>
      </c>
      <c r="C102" s="50" t="s">
        <v>30</v>
      </c>
      <c r="D102" s="78"/>
      <c r="E102" s="50"/>
      <c r="F102" s="25">
        <f>F103+F105+F107</f>
        <v>29351.199999999997</v>
      </c>
    </row>
    <row r="103" spans="1:6" s="9" customFormat="1" ht="25.5">
      <c r="A103" s="51" t="s">
        <v>399</v>
      </c>
      <c r="B103" s="29" t="s">
        <v>417</v>
      </c>
      <c r="C103" s="52" t="s">
        <v>30</v>
      </c>
      <c r="D103" s="71" t="s">
        <v>220</v>
      </c>
      <c r="E103" s="52"/>
      <c r="F103" s="23">
        <f>F104</f>
        <v>14217.2</v>
      </c>
    </row>
    <row r="104" spans="1:6" s="9" customFormat="1" ht="12.75">
      <c r="A104" s="51" t="s">
        <v>400</v>
      </c>
      <c r="B104" s="29" t="s">
        <v>152</v>
      </c>
      <c r="C104" s="52" t="s">
        <v>30</v>
      </c>
      <c r="D104" s="71" t="s">
        <v>220</v>
      </c>
      <c r="E104" s="52" t="s">
        <v>151</v>
      </c>
      <c r="F104" s="56">
        <f>'Приложение №6'!G105</f>
        <v>14217.2</v>
      </c>
    </row>
    <row r="105" spans="1:6" s="9" customFormat="1" ht="25.5">
      <c r="A105" s="51" t="s">
        <v>401</v>
      </c>
      <c r="B105" s="29" t="s">
        <v>297</v>
      </c>
      <c r="C105" s="52" t="s">
        <v>30</v>
      </c>
      <c r="D105" s="71" t="s">
        <v>221</v>
      </c>
      <c r="E105" s="52"/>
      <c r="F105" s="23">
        <f>F106</f>
        <v>15133.9</v>
      </c>
    </row>
    <row r="106" spans="1:6" s="9" customFormat="1" ht="12.75">
      <c r="A106" s="51" t="s">
        <v>402</v>
      </c>
      <c r="B106" s="29" t="s">
        <v>152</v>
      </c>
      <c r="C106" s="52" t="s">
        <v>30</v>
      </c>
      <c r="D106" s="71" t="s">
        <v>221</v>
      </c>
      <c r="E106" s="52" t="s">
        <v>151</v>
      </c>
      <c r="F106" s="56">
        <f>'Приложение №6'!G107</f>
        <v>15133.9</v>
      </c>
    </row>
    <row r="107" spans="1:6" s="9" customFormat="1" ht="25.5">
      <c r="A107" s="51" t="s">
        <v>403</v>
      </c>
      <c r="B107" s="29" t="str">
        <f>'Приложение №6'!B108</f>
        <v>Расходы по содержанию и обеспечению деятельности Местной Администрации (исполнительно-распорядительного органа) муниципального образования</v>
      </c>
      <c r="C107" s="52" t="s">
        <v>30</v>
      </c>
      <c r="D107" s="71" t="s">
        <v>183</v>
      </c>
      <c r="E107" s="52"/>
      <c r="F107" s="23">
        <f>F108</f>
        <v>0.1</v>
      </c>
    </row>
    <row r="108" spans="1:6" s="9" customFormat="1" ht="38.25">
      <c r="A108" s="51" t="s">
        <v>404</v>
      </c>
      <c r="B108" s="29" t="s">
        <v>145</v>
      </c>
      <c r="C108" s="52" t="s">
        <v>30</v>
      </c>
      <c r="D108" s="71" t="s">
        <v>183</v>
      </c>
      <c r="E108" s="52" t="s">
        <v>146</v>
      </c>
      <c r="F108" s="56">
        <f>'Приложение №6'!G109</f>
        <v>0.1</v>
      </c>
    </row>
    <row r="109" spans="1:6" s="9" customFormat="1" ht="12.75">
      <c r="A109" s="53" t="s">
        <v>195</v>
      </c>
      <c r="B109" s="49" t="s">
        <v>96</v>
      </c>
      <c r="C109" s="60" t="s">
        <v>85</v>
      </c>
      <c r="D109" s="83"/>
      <c r="E109" s="60"/>
      <c r="F109" s="25">
        <f>F110</f>
        <v>1500</v>
      </c>
    </row>
    <row r="110" spans="1:6" s="9" customFormat="1" ht="12.75">
      <c r="A110" s="53" t="s">
        <v>215</v>
      </c>
      <c r="B110" s="61" t="s">
        <v>97</v>
      </c>
      <c r="C110" s="60" t="s">
        <v>86</v>
      </c>
      <c r="D110" s="83"/>
      <c r="E110" s="60"/>
      <c r="F110" s="25">
        <f>F111</f>
        <v>1500</v>
      </c>
    </row>
    <row r="111" spans="1:6" s="9" customFormat="1" ht="51">
      <c r="A111" s="51" t="s">
        <v>216</v>
      </c>
      <c r="B111" s="62" t="str">
        <f>'Приложение №6'!B112</f>
        <v>Расходы на реализацию ведомственной целевой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v>
      </c>
      <c r="C111" s="63" t="s">
        <v>86</v>
      </c>
      <c r="D111" s="71" t="s">
        <v>231</v>
      </c>
      <c r="E111" s="63"/>
      <c r="F111" s="23">
        <f>F112</f>
        <v>1500</v>
      </c>
    </row>
    <row r="112" spans="1:6" ht="12.75">
      <c r="A112" s="51" t="s">
        <v>217</v>
      </c>
      <c r="B112" s="29" t="s">
        <v>476</v>
      </c>
      <c r="C112" s="52" t="s">
        <v>86</v>
      </c>
      <c r="D112" s="71" t="s">
        <v>231</v>
      </c>
      <c r="E112" s="52">
        <v>200</v>
      </c>
      <c r="F112" s="56">
        <f>'Приложение №6'!G113</f>
        <v>1500</v>
      </c>
    </row>
    <row r="113" spans="1:6" ht="12.75">
      <c r="A113" s="53" t="s">
        <v>405</v>
      </c>
      <c r="B113" s="49" t="s">
        <v>83</v>
      </c>
      <c r="C113" s="50" t="s">
        <v>82</v>
      </c>
      <c r="D113" s="78"/>
      <c r="E113" s="50"/>
      <c r="F113" s="25">
        <f>F114</f>
        <v>1000</v>
      </c>
    </row>
    <row r="114" spans="1:6" ht="12.75">
      <c r="A114" s="53" t="s">
        <v>406</v>
      </c>
      <c r="B114" s="49" t="s">
        <v>90</v>
      </c>
      <c r="C114" s="50" t="s">
        <v>84</v>
      </c>
      <c r="D114" s="78"/>
      <c r="E114" s="50"/>
      <c r="F114" s="25">
        <f>F115</f>
        <v>1000</v>
      </c>
    </row>
    <row r="115" spans="1:6" ht="25.5">
      <c r="A115" s="51" t="s">
        <v>407</v>
      </c>
      <c r="B115" s="29" t="s">
        <v>190</v>
      </c>
      <c r="C115" s="52" t="s">
        <v>84</v>
      </c>
      <c r="D115" s="71" t="s">
        <v>191</v>
      </c>
      <c r="E115" s="50"/>
      <c r="F115" s="23">
        <f>F116</f>
        <v>1000</v>
      </c>
    </row>
    <row r="116" spans="1:6" ht="12.75">
      <c r="A116" s="51" t="s">
        <v>408</v>
      </c>
      <c r="B116" s="29" t="s">
        <v>476</v>
      </c>
      <c r="C116" s="52" t="s">
        <v>84</v>
      </c>
      <c r="D116" s="71" t="s">
        <v>191</v>
      </c>
      <c r="E116" s="52">
        <v>200</v>
      </c>
      <c r="F116" s="56">
        <f>'Приложение №6'!G117</f>
        <v>1000</v>
      </c>
    </row>
    <row r="117" spans="1:6" ht="12.75">
      <c r="A117" s="64"/>
      <c r="B117" s="49" t="s">
        <v>141</v>
      </c>
      <c r="C117" s="65"/>
      <c r="D117" s="78"/>
      <c r="E117" s="50"/>
      <c r="F117" s="25">
        <f>F9+F45+F49+F57+F70+F87+F95+F109+F113+F74</f>
        <v>145768.96</v>
      </c>
    </row>
    <row r="118" spans="2:6" ht="15">
      <c r="B118" s="15"/>
      <c r="F118" s="16"/>
    </row>
    <row r="119" spans="2:6" ht="15">
      <c r="B119" s="15"/>
      <c r="F119" s="96"/>
    </row>
    <row r="120" spans="2:6" ht="15">
      <c r="B120" s="14"/>
      <c r="F120" s="17"/>
    </row>
    <row r="122" ht="15">
      <c r="B122" s="15"/>
    </row>
  </sheetData>
  <sheetProtection formatCells="0" formatColumns="0" formatRows="0" insertColumns="0" insertRows="0" insertHyperlinks="0" deleteColumns="0" deleteRows="0"/>
  <mergeCells count="7">
    <mergeCell ref="A6:F6"/>
    <mergeCell ref="A7:E7"/>
    <mergeCell ref="A1:F1"/>
    <mergeCell ref="A2:F2"/>
    <mergeCell ref="A3:F3"/>
    <mergeCell ref="A4:F4"/>
    <mergeCell ref="A5:F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SheetLayoutView="100" workbookViewId="0" topLeftCell="A43">
      <selection activeCell="H43" sqref="H1:H16384"/>
    </sheetView>
  </sheetViews>
  <sheetFormatPr defaultColWidth="9.00390625" defaultRowHeight="12.75"/>
  <cols>
    <col min="1" max="1" width="8.75390625" style="14" customWidth="1"/>
    <col min="2" max="2" width="75.25390625" style="13" customWidth="1"/>
    <col min="3" max="3" width="6.875" style="13" customWidth="1"/>
    <col min="4" max="4" width="7.125" style="13" customWidth="1"/>
    <col min="5" max="5" width="12.625" style="13" customWidth="1"/>
    <col min="6" max="6" width="5.125" style="13" customWidth="1"/>
    <col min="7" max="7" width="11.875" style="13" customWidth="1"/>
    <col min="8" max="8" width="10.125" style="8" bestFit="1" customWidth="1"/>
    <col min="9" max="16384" width="9.125" style="8" customWidth="1"/>
  </cols>
  <sheetData>
    <row r="1" spans="1:7" ht="12.75">
      <c r="A1" s="137" t="s">
        <v>140</v>
      </c>
      <c r="B1" s="137"/>
      <c r="C1" s="137"/>
      <c r="D1" s="137"/>
      <c r="E1" s="137"/>
      <c r="F1" s="137"/>
      <c r="G1" s="137"/>
    </row>
    <row r="2" spans="1:7" ht="12.75">
      <c r="A2" s="137" t="str">
        <f>'Приложение №5 '!A2:F2</f>
        <v>к Решению МС МО МО Владимирский округ от ________________№ _____</v>
      </c>
      <c r="B2" s="137"/>
      <c r="C2" s="137"/>
      <c r="D2" s="137"/>
      <c r="E2" s="137"/>
      <c r="F2" s="137"/>
      <c r="G2" s="137"/>
    </row>
    <row r="3" spans="1:7" ht="12.75">
      <c r="A3" s="42"/>
      <c r="B3" s="42"/>
      <c r="C3" s="42" t="s">
        <v>143</v>
      </c>
      <c r="D3" s="42"/>
      <c r="E3" s="42"/>
      <c r="F3" s="42"/>
      <c r="G3" s="42"/>
    </row>
    <row r="4" spans="1:7" ht="42.75" customHeight="1">
      <c r="A4" s="138" t="s">
        <v>465</v>
      </c>
      <c r="B4" s="138"/>
      <c r="C4" s="138"/>
      <c r="D4" s="138"/>
      <c r="E4" s="138"/>
      <c r="F4" s="138"/>
      <c r="G4" s="138"/>
    </row>
    <row r="5" spans="1:7" ht="12.75">
      <c r="A5" s="136"/>
      <c r="B5" s="136"/>
      <c r="C5" s="136"/>
      <c r="D5" s="136"/>
      <c r="E5" s="136"/>
      <c r="F5" s="136"/>
      <c r="G5" s="42"/>
    </row>
    <row r="6" spans="1:7" ht="86.25" customHeight="1">
      <c r="A6" s="43" t="s">
        <v>0</v>
      </c>
      <c r="B6" s="43" t="s">
        <v>19</v>
      </c>
      <c r="C6" s="43" t="s">
        <v>36</v>
      </c>
      <c r="D6" s="43" t="s">
        <v>12</v>
      </c>
      <c r="E6" s="43" t="s">
        <v>13</v>
      </c>
      <c r="F6" s="43" t="s">
        <v>144</v>
      </c>
      <c r="G6" s="43" t="s">
        <v>262</v>
      </c>
    </row>
    <row r="7" spans="1:7" s="9" customFormat="1" ht="25.5">
      <c r="A7" s="66" t="s">
        <v>2</v>
      </c>
      <c r="B7" s="61" t="s">
        <v>175</v>
      </c>
      <c r="C7" s="67">
        <v>881</v>
      </c>
      <c r="D7" s="67"/>
      <c r="E7" s="67"/>
      <c r="F7" s="67"/>
      <c r="G7" s="102">
        <f>G8</f>
        <v>14320.699999999999</v>
      </c>
    </row>
    <row r="8" spans="1:7" s="9" customFormat="1" ht="12.75">
      <c r="A8" s="45" t="s">
        <v>10</v>
      </c>
      <c r="B8" s="49" t="s">
        <v>61</v>
      </c>
      <c r="C8" s="67">
        <v>881</v>
      </c>
      <c r="D8" s="78" t="s">
        <v>35</v>
      </c>
      <c r="E8" s="44"/>
      <c r="F8" s="44"/>
      <c r="G8" s="47">
        <f>G9+G12</f>
        <v>14320.699999999999</v>
      </c>
    </row>
    <row r="9" spans="1:7" s="9" customFormat="1" ht="25.5">
      <c r="A9" s="45" t="s">
        <v>11</v>
      </c>
      <c r="B9" s="49" t="s">
        <v>93</v>
      </c>
      <c r="C9" s="67">
        <v>881</v>
      </c>
      <c r="D9" s="78" t="s">
        <v>37</v>
      </c>
      <c r="E9" s="44"/>
      <c r="F9" s="44"/>
      <c r="G9" s="47">
        <f>G10</f>
        <v>1380.1</v>
      </c>
    </row>
    <row r="10" spans="1:7" s="9" customFormat="1" ht="12.75">
      <c r="A10" s="57" t="s">
        <v>75</v>
      </c>
      <c r="B10" s="29" t="s">
        <v>73</v>
      </c>
      <c r="C10" s="70" t="s">
        <v>81</v>
      </c>
      <c r="D10" s="71" t="s">
        <v>37</v>
      </c>
      <c r="E10" s="71" t="s">
        <v>176</v>
      </c>
      <c r="F10" s="71"/>
      <c r="G10" s="23">
        <f>G11</f>
        <v>1380.1</v>
      </c>
    </row>
    <row r="11" spans="1:7" s="9" customFormat="1" ht="38.25">
      <c r="A11" s="57" t="s">
        <v>154</v>
      </c>
      <c r="B11" s="29" t="s">
        <v>145</v>
      </c>
      <c r="C11" s="70" t="s">
        <v>81</v>
      </c>
      <c r="D11" s="71" t="s">
        <v>37</v>
      </c>
      <c r="E11" s="71" t="s">
        <v>176</v>
      </c>
      <c r="F11" s="71" t="s">
        <v>146</v>
      </c>
      <c r="G11" s="23">
        <v>1380.1</v>
      </c>
    </row>
    <row r="12" spans="1:7" s="9" customFormat="1" ht="25.5">
      <c r="A12" s="64" t="s">
        <v>14</v>
      </c>
      <c r="B12" s="49" t="s">
        <v>116</v>
      </c>
      <c r="C12" s="79" t="s">
        <v>81</v>
      </c>
      <c r="D12" s="78" t="s">
        <v>25</v>
      </c>
      <c r="E12" s="71"/>
      <c r="F12" s="71"/>
      <c r="G12" s="25">
        <f>G13+G15+G17+G21</f>
        <v>12940.599999999999</v>
      </c>
    </row>
    <row r="13" spans="1:7" s="9" customFormat="1" ht="12.75">
      <c r="A13" s="57" t="s">
        <v>155</v>
      </c>
      <c r="B13" s="29" t="s">
        <v>74</v>
      </c>
      <c r="C13" s="70" t="s">
        <v>81</v>
      </c>
      <c r="D13" s="71" t="s">
        <v>25</v>
      </c>
      <c r="E13" s="71" t="s">
        <v>177</v>
      </c>
      <c r="F13" s="71"/>
      <c r="G13" s="23">
        <f>G14</f>
        <v>1161.6</v>
      </c>
    </row>
    <row r="14" spans="1:7" s="9" customFormat="1" ht="38.25">
      <c r="A14" s="57" t="s">
        <v>156</v>
      </c>
      <c r="B14" s="29" t="s">
        <v>145</v>
      </c>
      <c r="C14" s="70" t="s">
        <v>81</v>
      </c>
      <c r="D14" s="71" t="s">
        <v>25</v>
      </c>
      <c r="E14" s="71" t="s">
        <v>177</v>
      </c>
      <c r="F14" s="71" t="s">
        <v>146</v>
      </c>
      <c r="G14" s="23">
        <v>1161.6</v>
      </c>
    </row>
    <row r="15" spans="1:7" s="9" customFormat="1" ht="51">
      <c r="A15" s="57" t="s">
        <v>157</v>
      </c>
      <c r="B15" s="29" t="s">
        <v>114</v>
      </c>
      <c r="C15" s="70" t="s">
        <v>81</v>
      </c>
      <c r="D15" s="71" t="s">
        <v>25</v>
      </c>
      <c r="E15" s="71" t="s">
        <v>178</v>
      </c>
      <c r="F15" s="109"/>
      <c r="G15" s="23">
        <f>G16</f>
        <v>316.4</v>
      </c>
    </row>
    <row r="16" spans="1:7" s="9" customFormat="1" ht="38.25">
      <c r="A16" s="57" t="s">
        <v>158</v>
      </c>
      <c r="B16" s="29" t="s">
        <v>145</v>
      </c>
      <c r="C16" s="70" t="s">
        <v>81</v>
      </c>
      <c r="D16" s="71" t="s">
        <v>25</v>
      </c>
      <c r="E16" s="71" t="s">
        <v>178</v>
      </c>
      <c r="F16" s="71" t="s">
        <v>146</v>
      </c>
      <c r="G16" s="23">
        <v>316.4</v>
      </c>
    </row>
    <row r="17" spans="1:7" s="9" customFormat="1" ht="25.5">
      <c r="A17" s="57" t="s">
        <v>159</v>
      </c>
      <c r="B17" s="29" t="s">
        <v>179</v>
      </c>
      <c r="C17" s="70" t="s">
        <v>81</v>
      </c>
      <c r="D17" s="71" t="s">
        <v>25</v>
      </c>
      <c r="E17" s="71" t="s">
        <v>180</v>
      </c>
      <c r="F17" s="71"/>
      <c r="G17" s="23">
        <f>G18+G20+G19</f>
        <v>11366.599999999999</v>
      </c>
    </row>
    <row r="18" spans="1:7" s="9" customFormat="1" ht="38.25">
      <c r="A18" s="57" t="s">
        <v>160</v>
      </c>
      <c r="B18" s="29" t="s">
        <v>145</v>
      </c>
      <c r="C18" s="70" t="s">
        <v>81</v>
      </c>
      <c r="D18" s="71" t="s">
        <v>25</v>
      </c>
      <c r="E18" s="71" t="s">
        <v>180</v>
      </c>
      <c r="F18" s="71" t="s">
        <v>146</v>
      </c>
      <c r="G18" s="23">
        <v>8499.3</v>
      </c>
    </row>
    <row r="19" spans="1:7" s="9" customFormat="1" ht="12.75">
      <c r="A19" s="57" t="s">
        <v>161</v>
      </c>
      <c r="B19" s="29" t="s">
        <v>476</v>
      </c>
      <c r="C19" s="70" t="s">
        <v>81</v>
      </c>
      <c r="D19" s="71" t="s">
        <v>25</v>
      </c>
      <c r="E19" s="71" t="s">
        <v>180</v>
      </c>
      <c r="F19" s="71" t="s">
        <v>147</v>
      </c>
      <c r="G19" s="23">
        <v>2836.3</v>
      </c>
    </row>
    <row r="20" spans="1:7" s="9" customFormat="1" ht="12.75">
      <c r="A20" s="57" t="s">
        <v>162</v>
      </c>
      <c r="B20" s="29" t="s">
        <v>149</v>
      </c>
      <c r="C20" s="70" t="s">
        <v>81</v>
      </c>
      <c r="D20" s="71" t="s">
        <v>25</v>
      </c>
      <c r="E20" s="71" t="s">
        <v>180</v>
      </c>
      <c r="F20" s="71" t="s">
        <v>148</v>
      </c>
      <c r="G20" s="23">
        <v>31</v>
      </c>
    </row>
    <row r="21" spans="1:7" s="9" customFormat="1" ht="25.5">
      <c r="A21" s="57" t="s">
        <v>171</v>
      </c>
      <c r="B21" s="29" t="s">
        <v>123</v>
      </c>
      <c r="C21" s="70" t="s">
        <v>81</v>
      </c>
      <c r="D21" s="71" t="s">
        <v>25</v>
      </c>
      <c r="E21" s="71" t="s">
        <v>181</v>
      </c>
      <c r="F21" s="71"/>
      <c r="G21" s="23">
        <f>G22</f>
        <v>96</v>
      </c>
    </row>
    <row r="22" spans="1:7" s="9" customFormat="1" ht="12.75">
      <c r="A22" s="57" t="s">
        <v>172</v>
      </c>
      <c r="B22" s="29" t="s">
        <v>149</v>
      </c>
      <c r="C22" s="70" t="s">
        <v>81</v>
      </c>
      <c r="D22" s="71" t="s">
        <v>25</v>
      </c>
      <c r="E22" s="71" t="s">
        <v>181</v>
      </c>
      <c r="F22" s="71" t="s">
        <v>148</v>
      </c>
      <c r="G22" s="23">
        <v>96</v>
      </c>
    </row>
    <row r="23" spans="1:7" s="9" customFormat="1" ht="25.5">
      <c r="A23" s="50" t="s">
        <v>3</v>
      </c>
      <c r="B23" s="49" t="s">
        <v>173</v>
      </c>
      <c r="C23" s="79" t="s">
        <v>43</v>
      </c>
      <c r="D23" s="78"/>
      <c r="E23" s="78"/>
      <c r="F23" s="78"/>
      <c r="G23" s="25">
        <f>G24+G46+G50+G58+G75+G88+G96+G110+G114+G71</f>
        <v>131448.26</v>
      </c>
    </row>
    <row r="24" spans="1:7" s="9" customFormat="1" ht="12.75">
      <c r="A24" s="50" t="s">
        <v>4</v>
      </c>
      <c r="B24" s="49" t="s">
        <v>61</v>
      </c>
      <c r="C24" s="79" t="s">
        <v>43</v>
      </c>
      <c r="D24" s="78" t="s">
        <v>35</v>
      </c>
      <c r="E24" s="78"/>
      <c r="F24" s="78"/>
      <c r="G24" s="25">
        <f>G25+G33+G36</f>
        <v>46662.96</v>
      </c>
    </row>
    <row r="25" spans="1:7" s="9" customFormat="1" ht="38.25">
      <c r="A25" s="50" t="s">
        <v>79</v>
      </c>
      <c r="B25" s="49" t="s">
        <v>94</v>
      </c>
      <c r="C25" s="79" t="s">
        <v>43</v>
      </c>
      <c r="D25" s="78" t="s">
        <v>44</v>
      </c>
      <c r="E25" s="78"/>
      <c r="F25" s="78"/>
      <c r="G25" s="25">
        <f>G26+G30</f>
        <v>26342.760000000002</v>
      </c>
    </row>
    <row r="26" spans="1:7" s="9" customFormat="1" ht="25.5">
      <c r="A26" s="57" t="s">
        <v>163</v>
      </c>
      <c r="B26" s="29" t="s">
        <v>182</v>
      </c>
      <c r="C26" s="70" t="s">
        <v>43</v>
      </c>
      <c r="D26" s="71" t="s">
        <v>44</v>
      </c>
      <c r="E26" s="71" t="s">
        <v>183</v>
      </c>
      <c r="F26" s="71"/>
      <c r="G26" s="23">
        <f>G27+G28+G29</f>
        <v>23420.2</v>
      </c>
    </row>
    <row r="27" spans="1:7" s="9" customFormat="1" ht="38.25">
      <c r="A27" s="57" t="s">
        <v>325</v>
      </c>
      <c r="B27" s="29" t="s">
        <v>145</v>
      </c>
      <c r="C27" s="70" t="s">
        <v>43</v>
      </c>
      <c r="D27" s="71" t="s">
        <v>44</v>
      </c>
      <c r="E27" s="71" t="s">
        <v>183</v>
      </c>
      <c r="F27" s="71" t="s">
        <v>146</v>
      </c>
      <c r="G27" s="23">
        <v>19910.8</v>
      </c>
    </row>
    <row r="28" spans="1:7" s="9" customFormat="1" ht="12.75">
      <c r="A28" s="57" t="s">
        <v>326</v>
      </c>
      <c r="B28" s="29" t="s">
        <v>476</v>
      </c>
      <c r="C28" s="70" t="s">
        <v>43</v>
      </c>
      <c r="D28" s="71" t="s">
        <v>44</v>
      </c>
      <c r="E28" s="71" t="s">
        <v>183</v>
      </c>
      <c r="F28" s="71" t="s">
        <v>147</v>
      </c>
      <c r="G28" s="23">
        <v>3474.4</v>
      </c>
    </row>
    <row r="29" spans="1:7" s="9" customFormat="1" ht="12.75">
      <c r="A29" s="57" t="s">
        <v>327</v>
      </c>
      <c r="B29" s="29" t="s">
        <v>149</v>
      </c>
      <c r="C29" s="70" t="s">
        <v>43</v>
      </c>
      <c r="D29" s="71" t="s">
        <v>44</v>
      </c>
      <c r="E29" s="71" t="s">
        <v>183</v>
      </c>
      <c r="F29" s="71" t="s">
        <v>148</v>
      </c>
      <c r="G29" s="23">
        <v>35</v>
      </c>
    </row>
    <row r="30" spans="1:7" s="9" customFormat="1" ht="48" customHeight="1">
      <c r="A30" s="68" t="s">
        <v>328</v>
      </c>
      <c r="B30" s="29" t="s">
        <v>295</v>
      </c>
      <c r="C30" s="70" t="s">
        <v>43</v>
      </c>
      <c r="D30" s="71" t="s">
        <v>44</v>
      </c>
      <c r="E30" s="71" t="s">
        <v>218</v>
      </c>
      <c r="F30" s="71"/>
      <c r="G30" s="23">
        <f>G31+G32</f>
        <v>2922.56</v>
      </c>
    </row>
    <row r="31" spans="1:7" s="9" customFormat="1" ht="38.25">
      <c r="A31" s="69" t="s">
        <v>329</v>
      </c>
      <c r="B31" s="29" t="s">
        <v>145</v>
      </c>
      <c r="C31" s="70" t="s">
        <v>43</v>
      </c>
      <c r="D31" s="71" t="s">
        <v>44</v>
      </c>
      <c r="E31" s="71" t="s">
        <v>218</v>
      </c>
      <c r="F31" s="71" t="s">
        <v>146</v>
      </c>
      <c r="G31" s="23">
        <v>2710.46</v>
      </c>
    </row>
    <row r="32" spans="1:7" s="9" customFormat="1" ht="12.75">
      <c r="A32" s="69" t="s">
        <v>330</v>
      </c>
      <c r="B32" s="29" t="s">
        <v>476</v>
      </c>
      <c r="C32" s="70" t="s">
        <v>43</v>
      </c>
      <c r="D32" s="71" t="s">
        <v>44</v>
      </c>
      <c r="E32" s="71" t="s">
        <v>218</v>
      </c>
      <c r="F32" s="71">
        <v>200</v>
      </c>
      <c r="G32" s="23">
        <v>212.1</v>
      </c>
    </row>
    <row r="33" spans="1:7" s="11" customFormat="1" ht="12.75">
      <c r="A33" s="64" t="s">
        <v>331</v>
      </c>
      <c r="B33" s="49" t="s">
        <v>54</v>
      </c>
      <c r="C33" s="79" t="s">
        <v>43</v>
      </c>
      <c r="D33" s="78" t="s">
        <v>105</v>
      </c>
      <c r="E33" s="78"/>
      <c r="F33" s="78"/>
      <c r="G33" s="25">
        <f>G34</f>
        <v>2000</v>
      </c>
    </row>
    <row r="34" spans="1:7" s="9" customFormat="1" ht="12.75">
      <c r="A34" s="57" t="s">
        <v>332</v>
      </c>
      <c r="B34" s="29" t="s">
        <v>184</v>
      </c>
      <c r="C34" s="80">
        <v>982</v>
      </c>
      <c r="D34" s="71" t="s">
        <v>105</v>
      </c>
      <c r="E34" s="71" t="s">
        <v>185</v>
      </c>
      <c r="F34" s="71"/>
      <c r="G34" s="23">
        <f>G35</f>
        <v>2000</v>
      </c>
    </row>
    <row r="35" spans="1:7" s="9" customFormat="1" ht="12.75">
      <c r="A35" s="57" t="s">
        <v>333</v>
      </c>
      <c r="B35" s="29" t="s">
        <v>149</v>
      </c>
      <c r="C35" s="80">
        <v>982</v>
      </c>
      <c r="D35" s="71" t="s">
        <v>105</v>
      </c>
      <c r="E35" s="71" t="s">
        <v>185</v>
      </c>
      <c r="F35" s="71" t="s">
        <v>148</v>
      </c>
      <c r="G35" s="23">
        <v>2000</v>
      </c>
    </row>
    <row r="36" spans="1:7" s="9" customFormat="1" ht="12.75">
      <c r="A36" s="64" t="s">
        <v>334</v>
      </c>
      <c r="B36" s="49" t="s">
        <v>29</v>
      </c>
      <c r="C36" s="44">
        <v>982</v>
      </c>
      <c r="D36" s="78" t="s">
        <v>92</v>
      </c>
      <c r="E36" s="78"/>
      <c r="F36" s="78"/>
      <c r="G36" s="25">
        <f>G39+G42+G37</f>
        <v>18320.199999999997</v>
      </c>
    </row>
    <row r="37" spans="1:7" s="9" customFormat="1" ht="36" customHeight="1">
      <c r="A37" s="57" t="s">
        <v>335</v>
      </c>
      <c r="B37" s="29" t="s">
        <v>296</v>
      </c>
      <c r="C37" s="71">
        <v>982</v>
      </c>
      <c r="D37" s="71" t="s">
        <v>92</v>
      </c>
      <c r="E37" s="71" t="s">
        <v>219</v>
      </c>
      <c r="F37" s="71"/>
      <c r="G37" s="23">
        <f>G38</f>
        <v>7.8</v>
      </c>
    </row>
    <row r="38" spans="1:7" s="9" customFormat="1" ht="12.75">
      <c r="A38" s="57" t="s">
        <v>336</v>
      </c>
      <c r="B38" s="29" t="s">
        <v>476</v>
      </c>
      <c r="C38" s="70" t="s">
        <v>43</v>
      </c>
      <c r="D38" s="71" t="s">
        <v>92</v>
      </c>
      <c r="E38" s="71" t="s">
        <v>219</v>
      </c>
      <c r="F38" s="71" t="s">
        <v>147</v>
      </c>
      <c r="G38" s="23">
        <v>7.8</v>
      </c>
    </row>
    <row r="39" spans="1:7" s="9" customFormat="1" ht="36.75" customHeight="1">
      <c r="A39" s="57" t="s">
        <v>337</v>
      </c>
      <c r="B39" s="29" t="s">
        <v>186</v>
      </c>
      <c r="C39" s="70" t="s">
        <v>43</v>
      </c>
      <c r="D39" s="71" t="s">
        <v>92</v>
      </c>
      <c r="E39" s="71" t="s">
        <v>187</v>
      </c>
      <c r="F39" s="71"/>
      <c r="G39" s="56">
        <f>+G40+G41</f>
        <v>334.3</v>
      </c>
    </row>
    <row r="40" spans="1:7" s="9" customFormat="1" ht="12.75">
      <c r="A40" s="57" t="s">
        <v>338</v>
      </c>
      <c r="B40" s="29" t="s">
        <v>476</v>
      </c>
      <c r="C40" s="70" t="s">
        <v>43</v>
      </c>
      <c r="D40" s="71" t="s">
        <v>92</v>
      </c>
      <c r="E40" s="71" t="s">
        <v>187</v>
      </c>
      <c r="F40" s="71" t="s">
        <v>147</v>
      </c>
      <c r="G40" s="56">
        <v>333.8</v>
      </c>
    </row>
    <row r="41" spans="1:7" s="9" customFormat="1" ht="16.5" customHeight="1">
      <c r="A41" s="57" t="s">
        <v>339</v>
      </c>
      <c r="B41" s="29" t="s">
        <v>149</v>
      </c>
      <c r="C41" s="70" t="s">
        <v>43</v>
      </c>
      <c r="D41" s="71" t="s">
        <v>92</v>
      </c>
      <c r="E41" s="71" t="s">
        <v>187</v>
      </c>
      <c r="F41" s="71" t="s">
        <v>148</v>
      </c>
      <c r="G41" s="56">
        <v>0.5</v>
      </c>
    </row>
    <row r="42" spans="1:7" s="9" customFormat="1" ht="38.25">
      <c r="A42" s="57" t="s">
        <v>340</v>
      </c>
      <c r="B42" s="29" t="s">
        <v>188</v>
      </c>
      <c r="C42" s="70" t="s">
        <v>43</v>
      </c>
      <c r="D42" s="71" t="s">
        <v>92</v>
      </c>
      <c r="E42" s="71" t="s">
        <v>189</v>
      </c>
      <c r="F42" s="78"/>
      <c r="G42" s="23">
        <f>G43+G44+G45</f>
        <v>17978.1</v>
      </c>
    </row>
    <row r="43" spans="1:7" s="9" customFormat="1" ht="38.25">
      <c r="A43" s="57" t="s">
        <v>341</v>
      </c>
      <c r="B43" s="29" t="s">
        <v>145</v>
      </c>
      <c r="C43" s="70" t="s">
        <v>43</v>
      </c>
      <c r="D43" s="71" t="s">
        <v>92</v>
      </c>
      <c r="E43" s="71" t="s">
        <v>189</v>
      </c>
      <c r="F43" s="71" t="s">
        <v>146</v>
      </c>
      <c r="G43" s="23">
        <v>17048</v>
      </c>
    </row>
    <row r="44" spans="1:7" s="9" customFormat="1" ht="12.75">
      <c r="A44" s="57" t="s">
        <v>342</v>
      </c>
      <c r="B44" s="29" t="s">
        <v>476</v>
      </c>
      <c r="C44" s="70" t="s">
        <v>43</v>
      </c>
      <c r="D44" s="71" t="s">
        <v>92</v>
      </c>
      <c r="E44" s="71" t="s">
        <v>189</v>
      </c>
      <c r="F44" s="71" t="s">
        <v>147</v>
      </c>
      <c r="G44" s="23">
        <v>929.6</v>
      </c>
    </row>
    <row r="45" spans="1:7" s="9" customFormat="1" ht="12.75">
      <c r="A45" s="57" t="s">
        <v>343</v>
      </c>
      <c r="B45" s="29" t="s">
        <v>149</v>
      </c>
      <c r="C45" s="70" t="s">
        <v>43</v>
      </c>
      <c r="D45" s="71" t="s">
        <v>92</v>
      </c>
      <c r="E45" s="71" t="s">
        <v>189</v>
      </c>
      <c r="F45" s="71" t="s">
        <v>148</v>
      </c>
      <c r="G45" s="56">
        <v>0.5</v>
      </c>
    </row>
    <row r="46" spans="1:7" s="9" customFormat="1" ht="12.75">
      <c r="A46" s="64" t="s">
        <v>272</v>
      </c>
      <c r="B46" s="49" t="s">
        <v>60</v>
      </c>
      <c r="C46" s="79" t="s">
        <v>43</v>
      </c>
      <c r="D46" s="78" t="s">
        <v>27</v>
      </c>
      <c r="E46" s="78"/>
      <c r="F46" s="78"/>
      <c r="G46" s="25">
        <f>G47</f>
        <v>215.1</v>
      </c>
    </row>
    <row r="47" spans="1:7" s="9" customFormat="1" ht="25.5">
      <c r="A47" s="64" t="s">
        <v>344</v>
      </c>
      <c r="B47" s="49" t="s">
        <v>474</v>
      </c>
      <c r="C47" s="79" t="s">
        <v>43</v>
      </c>
      <c r="D47" s="78" t="s">
        <v>473</v>
      </c>
      <c r="E47" s="78"/>
      <c r="F47" s="78"/>
      <c r="G47" s="25">
        <f>G48</f>
        <v>215.1</v>
      </c>
    </row>
    <row r="48" spans="1:7" s="9" customFormat="1" ht="38.25">
      <c r="A48" s="57" t="s">
        <v>345</v>
      </c>
      <c r="B48" s="29" t="s">
        <v>284</v>
      </c>
      <c r="C48" s="70" t="s">
        <v>43</v>
      </c>
      <c r="D48" s="71" t="s">
        <v>473</v>
      </c>
      <c r="E48" s="71" t="s">
        <v>283</v>
      </c>
      <c r="F48" s="78"/>
      <c r="G48" s="23">
        <f>G49</f>
        <v>215.1</v>
      </c>
    </row>
    <row r="49" spans="1:7" s="9" customFormat="1" ht="12.75">
      <c r="A49" s="57" t="s">
        <v>346</v>
      </c>
      <c r="B49" s="29" t="s">
        <v>476</v>
      </c>
      <c r="C49" s="70" t="s">
        <v>43</v>
      </c>
      <c r="D49" s="71" t="s">
        <v>473</v>
      </c>
      <c r="E49" s="71" t="s">
        <v>283</v>
      </c>
      <c r="F49" s="71" t="s">
        <v>147</v>
      </c>
      <c r="G49" s="23">
        <v>215.1</v>
      </c>
    </row>
    <row r="50" spans="1:7" s="9" customFormat="1" ht="12.75">
      <c r="A50" s="64" t="s">
        <v>347</v>
      </c>
      <c r="B50" s="49" t="s">
        <v>124</v>
      </c>
      <c r="C50" s="79" t="s">
        <v>43</v>
      </c>
      <c r="D50" s="78" t="s">
        <v>125</v>
      </c>
      <c r="E50" s="78"/>
      <c r="F50" s="78"/>
      <c r="G50" s="25">
        <f>G51+G55</f>
        <v>1446.6999999999998</v>
      </c>
    </row>
    <row r="51" spans="1:7" s="9" customFormat="1" ht="12.75">
      <c r="A51" s="64" t="s">
        <v>150</v>
      </c>
      <c r="B51" s="49" t="s">
        <v>127</v>
      </c>
      <c r="C51" s="79" t="s">
        <v>43</v>
      </c>
      <c r="D51" s="78" t="s">
        <v>126</v>
      </c>
      <c r="E51" s="78"/>
      <c r="F51" s="78"/>
      <c r="G51" s="25">
        <f>G52</f>
        <v>1436.6999999999998</v>
      </c>
    </row>
    <row r="52" spans="1:7" s="9" customFormat="1" ht="30.75" customHeight="1">
      <c r="A52" s="57" t="s">
        <v>348</v>
      </c>
      <c r="B52" s="29" t="s">
        <v>413</v>
      </c>
      <c r="C52" s="70" t="s">
        <v>128</v>
      </c>
      <c r="D52" s="71" t="s">
        <v>129</v>
      </c>
      <c r="E52" s="71" t="s">
        <v>222</v>
      </c>
      <c r="F52" s="71"/>
      <c r="G52" s="23">
        <f>G53+G54</f>
        <v>1436.6999999999998</v>
      </c>
    </row>
    <row r="53" spans="1:7" s="9" customFormat="1" ht="38.25">
      <c r="A53" s="57" t="s">
        <v>349</v>
      </c>
      <c r="B53" s="29" t="s">
        <v>145</v>
      </c>
      <c r="C53" s="70" t="s">
        <v>43</v>
      </c>
      <c r="D53" s="71" t="s">
        <v>126</v>
      </c>
      <c r="E53" s="71" t="s">
        <v>222</v>
      </c>
      <c r="F53" s="71" t="s">
        <v>146</v>
      </c>
      <c r="G53" s="23">
        <v>1331.1</v>
      </c>
    </row>
    <row r="54" spans="1:7" s="9" customFormat="1" ht="12.75">
      <c r="A54" s="57" t="s">
        <v>350</v>
      </c>
      <c r="B54" s="29" t="s">
        <v>476</v>
      </c>
      <c r="C54" s="70" t="s">
        <v>43</v>
      </c>
      <c r="D54" s="71" t="s">
        <v>126</v>
      </c>
      <c r="E54" s="71" t="s">
        <v>222</v>
      </c>
      <c r="F54" s="71" t="s">
        <v>147</v>
      </c>
      <c r="G54" s="23">
        <v>105.6</v>
      </c>
    </row>
    <row r="55" spans="1:7" s="9" customFormat="1" ht="12.75">
      <c r="A55" s="64" t="s">
        <v>351</v>
      </c>
      <c r="B55" s="49" t="s">
        <v>305</v>
      </c>
      <c r="C55" s="79" t="s">
        <v>43</v>
      </c>
      <c r="D55" s="78" t="s">
        <v>306</v>
      </c>
      <c r="E55" s="78"/>
      <c r="F55" s="78"/>
      <c r="G55" s="25">
        <f>G56</f>
        <v>10</v>
      </c>
    </row>
    <row r="56" spans="1:7" s="9" customFormat="1" ht="51">
      <c r="A56" s="57" t="s">
        <v>352</v>
      </c>
      <c r="B56" s="97" t="s">
        <v>308</v>
      </c>
      <c r="C56" s="70" t="s">
        <v>43</v>
      </c>
      <c r="D56" s="71" t="s">
        <v>306</v>
      </c>
      <c r="E56" s="71" t="s">
        <v>307</v>
      </c>
      <c r="F56" s="78"/>
      <c r="G56" s="23">
        <f>G57</f>
        <v>10</v>
      </c>
    </row>
    <row r="57" spans="1:7" s="9" customFormat="1" ht="12.75">
      <c r="A57" s="57" t="s">
        <v>353</v>
      </c>
      <c r="B57" s="29" t="s">
        <v>476</v>
      </c>
      <c r="C57" s="70" t="s">
        <v>43</v>
      </c>
      <c r="D57" s="71" t="s">
        <v>306</v>
      </c>
      <c r="E57" s="71" t="s">
        <v>307</v>
      </c>
      <c r="F57" s="71" t="s">
        <v>147</v>
      </c>
      <c r="G57" s="23">
        <v>10</v>
      </c>
    </row>
    <row r="58" spans="1:7" s="9" customFormat="1" ht="12.75">
      <c r="A58" s="64" t="s">
        <v>354</v>
      </c>
      <c r="B58" s="49" t="s">
        <v>59</v>
      </c>
      <c r="C58" s="79" t="s">
        <v>43</v>
      </c>
      <c r="D58" s="78" t="s">
        <v>26</v>
      </c>
      <c r="E58" s="78"/>
      <c r="F58" s="78"/>
      <c r="G58" s="25">
        <f>G59</f>
        <v>39639.5</v>
      </c>
    </row>
    <row r="59" spans="1:7" s="9" customFormat="1" ht="12.75">
      <c r="A59" s="64" t="s">
        <v>355</v>
      </c>
      <c r="B59" s="49" t="s">
        <v>70</v>
      </c>
      <c r="C59" s="79" t="s">
        <v>43</v>
      </c>
      <c r="D59" s="78" t="s">
        <v>53</v>
      </c>
      <c r="E59" s="78"/>
      <c r="F59" s="78"/>
      <c r="G59" s="25">
        <f>G60</f>
        <v>39639.5</v>
      </c>
    </row>
    <row r="60" spans="1:7" s="10" customFormat="1" ht="38.25">
      <c r="A60" s="57" t="s">
        <v>356</v>
      </c>
      <c r="B60" s="29" t="s">
        <v>418</v>
      </c>
      <c r="C60" s="70" t="s">
        <v>43</v>
      </c>
      <c r="D60" s="71" t="s">
        <v>53</v>
      </c>
      <c r="E60" s="71" t="s">
        <v>223</v>
      </c>
      <c r="F60" s="71"/>
      <c r="G60" s="23">
        <f>G61+G63+G67+G65+G69</f>
        <v>39639.5</v>
      </c>
    </row>
    <row r="61" spans="1:7" s="10" customFormat="1" ht="38.25">
      <c r="A61" s="57" t="s">
        <v>357</v>
      </c>
      <c r="B61" s="29" t="s">
        <v>419</v>
      </c>
      <c r="C61" s="70" t="s">
        <v>43</v>
      </c>
      <c r="D61" s="71" t="s">
        <v>53</v>
      </c>
      <c r="E61" s="71" t="s">
        <v>224</v>
      </c>
      <c r="F61" s="71"/>
      <c r="G61" s="23">
        <f>G62</f>
        <v>27789.5</v>
      </c>
    </row>
    <row r="62" spans="1:7" s="10" customFormat="1" ht="15">
      <c r="A62" s="57" t="s">
        <v>358</v>
      </c>
      <c r="B62" s="29" t="s">
        <v>476</v>
      </c>
      <c r="C62" s="70" t="s">
        <v>43</v>
      </c>
      <c r="D62" s="71" t="s">
        <v>53</v>
      </c>
      <c r="E62" s="71" t="s">
        <v>224</v>
      </c>
      <c r="F62" s="71" t="s">
        <v>147</v>
      </c>
      <c r="G62" s="56">
        <v>27789.5</v>
      </c>
    </row>
    <row r="63" spans="1:7" s="10" customFormat="1" ht="25.5">
      <c r="A63" s="57" t="s">
        <v>359</v>
      </c>
      <c r="B63" s="29" t="s">
        <v>421</v>
      </c>
      <c r="C63" s="70" t="s">
        <v>43</v>
      </c>
      <c r="D63" s="71" t="s">
        <v>53</v>
      </c>
      <c r="E63" s="71" t="s">
        <v>225</v>
      </c>
      <c r="F63" s="71"/>
      <c r="G63" s="23">
        <f>G64</f>
        <v>300</v>
      </c>
    </row>
    <row r="64" spans="1:7" s="10" customFormat="1" ht="15">
      <c r="A64" s="57" t="s">
        <v>360</v>
      </c>
      <c r="B64" s="29" t="s">
        <v>476</v>
      </c>
      <c r="C64" s="81">
        <v>982</v>
      </c>
      <c r="D64" s="81" t="s">
        <v>53</v>
      </c>
      <c r="E64" s="71" t="s">
        <v>225</v>
      </c>
      <c r="F64" s="71" t="s">
        <v>147</v>
      </c>
      <c r="G64" s="23">
        <v>300</v>
      </c>
    </row>
    <row r="65" spans="1:7" s="10" customFormat="1" ht="38.25">
      <c r="A65" s="57" t="s">
        <v>361</v>
      </c>
      <c r="B65" s="29" t="s">
        <v>420</v>
      </c>
      <c r="C65" s="81">
        <v>982</v>
      </c>
      <c r="D65" s="81" t="s">
        <v>53</v>
      </c>
      <c r="E65" s="71" t="s">
        <v>282</v>
      </c>
      <c r="F65" s="71"/>
      <c r="G65" s="23">
        <f>G66</f>
        <v>900</v>
      </c>
    </row>
    <row r="66" spans="1:7" s="10" customFormat="1" ht="15">
      <c r="A66" s="57" t="s">
        <v>362</v>
      </c>
      <c r="B66" s="29" t="s">
        <v>476</v>
      </c>
      <c r="C66" s="81">
        <v>982</v>
      </c>
      <c r="D66" s="81" t="s">
        <v>53</v>
      </c>
      <c r="E66" s="71" t="s">
        <v>282</v>
      </c>
      <c r="F66" s="71" t="s">
        <v>147</v>
      </c>
      <c r="G66" s="56">
        <v>900</v>
      </c>
    </row>
    <row r="67" spans="1:7" s="10" customFormat="1" ht="25.5">
      <c r="A67" s="57" t="s">
        <v>363</v>
      </c>
      <c r="B67" s="29" t="s">
        <v>253</v>
      </c>
      <c r="C67" s="81">
        <v>982</v>
      </c>
      <c r="D67" s="81" t="s">
        <v>53</v>
      </c>
      <c r="E67" s="71" t="s">
        <v>226</v>
      </c>
      <c r="F67" s="71"/>
      <c r="G67" s="23">
        <f>G68</f>
        <v>10500</v>
      </c>
    </row>
    <row r="68" spans="1:7" s="10" customFormat="1" ht="15">
      <c r="A68" s="57" t="s">
        <v>364</v>
      </c>
      <c r="B68" s="29" t="s">
        <v>476</v>
      </c>
      <c r="C68" s="81">
        <v>982</v>
      </c>
      <c r="D68" s="81" t="s">
        <v>53</v>
      </c>
      <c r="E68" s="71" t="s">
        <v>226</v>
      </c>
      <c r="F68" s="71" t="s">
        <v>147</v>
      </c>
      <c r="G68" s="56">
        <v>10500</v>
      </c>
    </row>
    <row r="69" spans="1:7" s="10" customFormat="1" ht="38.25">
      <c r="A69" s="57" t="s">
        <v>365</v>
      </c>
      <c r="B69" s="29" t="s">
        <v>315</v>
      </c>
      <c r="C69" s="70" t="s">
        <v>43</v>
      </c>
      <c r="D69" s="71" t="s">
        <v>53</v>
      </c>
      <c r="E69" s="71" t="s">
        <v>316</v>
      </c>
      <c r="F69" s="71"/>
      <c r="G69" s="23">
        <f>G70</f>
        <v>150</v>
      </c>
    </row>
    <row r="70" spans="1:7" s="10" customFormat="1" ht="15">
      <c r="A70" s="57" t="s">
        <v>366</v>
      </c>
      <c r="B70" s="29" t="s">
        <v>476</v>
      </c>
      <c r="C70" s="81">
        <v>982</v>
      </c>
      <c r="D70" s="81" t="s">
        <v>53</v>
      </c>
      <c r="E70" s="71" t="s">
        <v>316</v>
      </c>
      <c r="F70" s="71" t="s">
        <v>147</v>
      </c>
      <c r="G70" s="103">
        <v>150</v>
      </c>
    </row>
    <row r="71" spans="1:7" s="10" customFormat="1" ht="15">
      <c r="A71" s="64" t="s">
        <v>367</v>
      </c>
      <c r="B71" s="49" t="s">
        <v>309</v>
      </c>
      <c r="C71" s="82">
        <v>982</v>
      </c>
      <c r="D71" s="78" t="s">
        <v>310</v>
      </c>
      <c r="E71" s="82"/>
      <c r="F71" s="78"/>
      <c r="G71" s="25">
        <f>G72</f>
        <v>300</v>
      </c>
    </row>
    <row r="72" spans="1:7" s="9" customFormat="1" ht="12.75">
      <c r="A72" s="64" t="s">
        <v>368</v>
      </c>
      <c r="B72" s="49" t="s">
        <v>312</v>
      </c>
      <c r="C72" s="79" t="s">
        <v>43</v>
      </c>
      <c r="D72" s="78" t="s">
        <v>311</v>
      </c>
      <c r="E72" s="82"/>
      <c r="F72" s="78"/>
      <c r="G72" s="25">
        <f>G73</f>
        <v>300</v>
      </c>
    </row>
    <row r="73" spans="1:7" s="9" customFormat="1" ht="50.25" customHeight="1">
      <c r="A73" s="68" t="s">
        <v>369</v>
      </c>
      <c r="B73" s="59" t="s">
        <v>313</v>
      </c>
      <c r="C73" s="70" t="s">
        <v>43</v>
      </c>
      <c r="D73" s="71" t="s">
        <v>311</v>
      </c>
      <c r="E73" s="71" t="s">
        <v>317</v>
      </c>
      <c r="F73" s="81"/>
      <c r="G73" s="23">
        <f>G74</f>
        <v>300</v>
      </c>
    </row>
    <row r="74" spans="1:7" s="9" customFormat="1" ht="33.75" customHeight="1">
      <c r="A74" s="57" t="s">
        <v>370</v>
      </c>
      <c r="B74" s="29" t="s">
        <v>476</v>
      </c>
      <c r="C74" s="70" t="s">
        <v>43</v>
      </c>
      <c r="D74" s="71" t="s">
        <v>311</v>
      </c>
      <c r="E74" s="71" t="s">
        <v>317</v>
      </c>
      <c r="F74" s="71">
        <v>200</v>
      </c>
      <c r="G74" s="23">
        <v>300</v>
      </c>
    </row>
    <row r="75" spans="1:7" s="10" customFormat="1" ht="15">
      <c r="A75" s="64" t="s">
        <v>367</v>
      </c>
      <c r="B75" s="49" t="s">
        <v>58</v>
      </c>
      <c r="C75" s="82">
        <v>982</v>
      </c>
      <c r="D75" s="78" t="s">
        <v>28</v>
      </c>
      <c r="E75" s="82"/>
      <c r="F75" s="78"/>
      <c r="G75" s="25">
        <f>G79+G76</f>
        <v>1178.4</v>
      </c>
    </row>
    <row r="76" spans="1:7" s="9" customFormat="1" ht="12.75">
      <c r="A76" s="64" t="s">
        <v>368</v>
      </c>
      <c r="B76" s="49" t="s">
        <v>422</v>
      </c>
      <c r="C76" s="79" t="s">
        <v>43</v>
      </c>
      <c r="D76" s="78" t="s">
        <v>423</v>
      </c>
      <c r="E76" s="82"/>
      <c r="F76" s="78"/>
      <c r="G76" s="25">
        <f>G77</f>
        <v>265</v>
      </c>
    </row>
    <row r="77" spans="1:7" s="9" customFormat="1" ht="27.75" customHeight="1">
      <c r="A77" s="68" t="s">
        <v>369</v>
      </c>
      <c r="B77" s="59" t="s">
        <v>424</v>
      </c>
      <c r="C77" s="70" t="s">
        <v>43</v>
      </c>
      <c r="D77" s="71" t="s">
        <v>423</v>
      </c>
      <c r="E77" s="71" t="s">
        <v>425</v>
      </c>
      <c r="F77" s="81"/>
      <c r="G77" s="23">
        <f>G78</f>
        <v>265</v>
      </c>
    </row>
    <row r="78" spans="1:7" s="9" customFormat="1" ht="21" customHeight="1">
      <c r="A78" s="57" t="s">
        <v>370</v>
      </c>
      <c r="B78" s="29" t="s">
        <v>476</v>
      </c>
      <c r="C78" s="70" t="s">
        <v>43</v>
      </c>
      <c r="D78" s="71" t="s">
        <v>423</v>
      </c>
      <c r="E78" s="71" t="s">
        <v>425</v>
      </c>
      <c r="F78" s="71">
        <v>200</v>
      </c>
      <c r="G78" s="23">
        <v>265</v>
      </c>
    </row>
    <row r="79" spans="1:7" s="9" customFormat="1" ht="12.75">
      <c r="A79" s="64" t="s">
        <v>426</v>
      </c>
      <c r="B79" s="49" t="s">
        <v>109</v>
      </c>
      <c r="C79" s="79" t="s">
        <v>43</v>
      </c>
      <c r="D79" s="78" t="s">
        <v>110</v>
      </c>
      <c r="E79" s="82"/>
      <c r="F79" s="78"/>
      <c r="G79" s="25">
        <f>G84+G86+G82+G80</f>
        <v>913.4</v>
      </c>
    </row>
    <row r="80" spans="1:7" s="9" customFormat="1" ht="27.75" customHeight="1">
      <c r="A80" s="68" t="s">
        <v>427</v>
      </c>
      <c r="B80" s="59" t="s">
        <v>302</v>
      </c>
      <c r="C80" s="70" t="s">
        <v>43</v>
      </c>
      <c r="D80" s="71" t="s">
        <v>110</v>
      </c>
      <c r="E80" s="71" t="s">
        <v>227</v>
      </c>
      <c r="F80" s="81"/>
      <c r="G80" s="23">
        <f>G81</f>
        <v>200</v>
      </c>
    </row>
    <row r="81" spans="1:7" s="9" customFormat="1" ht="21" customHeight="1">
      <c r="A81" s="57" t="s">
        <v>428</v>
      </c>
      <c r="B81" s="29" t="s">
        <v>476</v>
      </c>
      <c r="C81" s="70" t="s">
        <v>43</v>
      </c>
      <c r="D81" s="71" t="s">
        <v>110</v>
      </c>
      <c r="E81" s="71" t="s">
        <v>227</v>
      </c>
      <c r="F81" s="71">
        <v>200</v>
      </c>
      <c r="G81" s="23">
        <v>200</v>
      </c>
    </row>
    <row r="82" spans="1:7" s="9" customFormat="1" ht="38.25">
      <c r="A82" s="57" t="s">
        <v>429</v>
      </c>
      <c r="B82" s="29" t="s">
        <v>303</v>
      </c>
      <c r="C82" s="80">
        <v>982</v>
      </c>
      <c r="D82" s="71" t="s">
        <v>110</v>
      </c>
      <c r="E82" s="71" t="s">
        <v>228</v>
      </c>
      <c r="F82" s="71"/>
      <c r="G82" s="23">
        <f>G83</f>
        <v>200</v>
      </c>
    </row>
    <row r="83" spans="1:7" s="9" customFormat="1" ht="12.75">
      <c r="A83" s="57" t="s">
        <v>430</v>
      </c>
      <c r="B83" s="29" t="s">
        <v>476</v>
      </c>
      <c r="C83" s="80">
        <v>982</v>
      </c>
      <c r="D83" s="71" t="s">
        <v>110</v>
      </c>
      <c r="E83" s="71" t="s">
        <v>228</v>
      </c>
      <c r="F83" s="71">
        <v>200</v>
      </c>
      <c r="G83" s="23">
        <v>200</v>
      </c>
    </row>
    <row r="84" spans="1:7" s="9" customFormat="1" ht="76.5">
      <c r="A84" s="57" t="s">
        <v>431</v>
      </c>
      <c r="B84" s="29" t="s">
        <v>254</v>
      </c>
      <c r="C84" s="70" t="s">
        <v>43</v>
      </c>
      <c r="D84" s="71" t="s">
        <v>110</v>
      </c>
      <c r="E84" s="71" t="s">
        <v>255</v>
      </c>
      <c r="F84" s="71"/>
      <c r="G84" s="23">
        <f>G85</f>
        <v>250</v>
      </c>
    </row>
    <row r="85" spans="1:7" s="9" customFormat="1" ht="12.75">
      <c r="A85" s="57" t="s">
        <v>432</v>
      </c>
      <c r="B85" s="29" t="s">
        <v>476</v>
      </c>
      <c r="C85" s="70" t="s">
        <v>43</v>
      </c>
      <c r="D85" s="71" t="s">
        <v>110</v>
      </c>
      <c r="E85" s="71" t="s">
        <v>255</v>
      </c>
      <c r="F85" s="71">
        <v>200</v>
      </c>
      <c r="G85" s="23">
        <v>250</v>
      </c>
    </row>
    <row r="86" spans="1:7" s="9" customFormat="1" ht="38.25">
      <c r="A86" s="57" t="s">
        <v>433</v>
      </c>
      <c r="B86" s="29" t="s">
        <v>279</v>
      </c>
      <c r="C86" s="70" t="s">
        <v>43</v>
      </c>
      <c r="D86" s="71" t="s">
        <v>110</v>
      </c>
      <c r="E86" s="71" t="s">
        <v>256</v>
      </c>
      <c r="F86" s="71"/>
      <c r="G86" s="23">
        <f>G87</f>
        <v>263.4</v>
      </c>
    </row>
    <row r="87" spans="1:7" s="9" customFormat="1" ht="12.75">
      <c r="A87" s="57" t="s">
        <v>434</v>
      </c>
      <c r="B87" s="29" t="s">
        <v>476</v>
      </c>
      <c r="C87" s="70" t="s">
        <v>43</v>
      </c>
      <c r="D87" s="71" t="s">
        <v>110</v>
      </c>
      <c r="E87" s="71" t="s">
        <v>256</v>
      </c>
      <c r="F87" s="71">
        <v>200</v>
      </c>
      <c r="G87" s="23">
        <v>263.4</v>
      </c>
    </row>
    <row r="88" spans="1:7" s="9" customFormat="1" ht="12.75">
      <c r="A88" s="64" t="s">
        <v>371</v>
      </c>
      <c r="B88" s="49" t="s">
        <v>95</v>
      </c>
      <c r="C88" s="44">
        <v>982</v>
      </c>
      <c r="D88" s="78" t="s">
        <v>32</v>
      </c>
      <c r="E88" s="78"/>
      <c r="F88" s="78"/>
      <c r="G88" s="25">
        <f>G89</f>
        <v>6636.1</v>
      </c>
    </row>
    <row r="89" spans="1:7" s="9" customFormat="1" ht="12.75">
      <c r="A89" s="64" t="s">
        <v>372</v>
      </c>
      <c r="B89" s="49" t="s">
        <v>33</v>
      </c>
      <c r="C89" s="44">
        <v>982</v>
      </c>
      <c r="D89" s="78" t="s">
        <v>34</v>
      </c>
      <c r="E89" s="78"/>
      <c r="F89" s="78"/>
      <c r="G89" s="25">
        <f>G90+G92+G94</f>
        <v>6636.1</v>
      </c>
    </row>
    <row r="90" spans="1:7" s="9" customFormat="1" ht="38.25">
      <c r="A90" s="57" t="s">
        <v>373</v>
      </c>
      <c r="B90" s="29" t="s">
        <v>257</v>
      </c>
      <c r="C90" s="70" t="s">
        <v>43</v>
      </c>
      <c r="D90" s="71" t="s">
        <v>34</v>
      </c>
      <c r="E90" s="71" t="s">
        <v>229</v>
      </c>
      <c r="F90" s="71"/>
      <c r="G90" s="23">
        <f>G91</f>
        <v>3502</v>
      </c>
    </row>
    <row r="91" spans="1:7" s="9" customFormat="1" ht="12.75">
      <c r="A91" s="57" t="s">
        <v>374</v>
      </c>
      <c r="B91" s="29" t="s">
        <v>476</v>
      </c>
      <c r="C91" s="70" t="s">
        <v>43</v>
      </c>
      <c r="D91" s="71" t="s">
        <v>34</v>
      </c>
      <c r="E91" s="71" t="s">
        <v>229</v>
      </c>
      <c r="F91" s="71">
        <v>200</v>
      </c>
      <c r="G91" s="23">
        <v>3502</v>
      </c>
    </row>
    <row r="92" spans="1:7" s="9" customFormat="1" ht="25.5">
      <c r="A92" s="57" t="s">
        <v>375</v>
      </c>
      <c r="B92" s="29" t="s">
        <v>258</v>
      </c>
      <c r="C92" s="70" t="s">
        <v>43</v>
      </c>
      <c r="D92" s="71" t="s">
        <v>34</v>
      </c>
      <c r="E92" s="71" t="s">
        <v>230</v>
      </c>
      <c r="F92" s="71"/>
      <c r="G92" s="23">
        <f>G93</f>
        <v>2984.1</v>
      </c>
    </row>
    <row r="93" spans="1:7" s="9" customFormat="1" ht="12.75">
      <c r="A93" s="57" t="s">
        <v>376</v>
      </c>
      <c r="B93" s="29" t="s">
        <v>476</v>
      </c>
      <c r="C93" s="70" t="s">
        <v>43</v>
      </c>
      <c r="D93" s="71" t="s">
        <v>34</v>
      </c>
      <c r="E93" s="71" t="s">
        <v>230</v>
      </c>
      <c r="F93" s="71">
        <v>200</v>
      </c>
      <c r="G93" s="23">
        <v>2984.1</v>
      </c>
    </row>
    <row r="94" spans="1:7" s="9" customFormat="1" ht="69" customHeight="1">
      <c r="A94" s="57" t="s">
        <v>377</v>
      </c>
      <c r="B94" s="100" t="s">
        <v>259</v>
      </c>
      <c r="C94" s="70" t="s">
        <v>43</v>
      </c>
      <c r="D94" s="71" t="s">
        <v>34</v>
      </c>
      <c r="E94" s="71" t="s">
        <v>245</v>
      </c>
      <c r="F94" s="71"/>
      <c r="G94" s="23">
        <f>G95</f>
        <v>150</v>
      </c>
    </row>
    <row r="95" spans="1:7" s="9" customFormat="1" ht="12.75">
      <c r="A95" s="57" t="s">
        <v>378</v>
      </c>
      <c r="B95" s="29" t="s">
        <v>476</v>
      </c>
      <c r="C95" s="70" t="s">
        <v>43</v>
      </c>
      <c r="D95" s="71" t="s">
        <v>34</v>
      </c>
      <c r="E95" s="71" t="s">
        <v>245</v>
      </c>
      <c r="F95" s="71" t="s">
        <v>147</v>
      </c>
      <c r="G95" s="23">
        <v>150</v>
      </c>
    </row>
    <row r="96" spans="1:7" s="9" customFormat="1" ht="12.75">
      <c r="A96" s="64" t="s">
        <v>379</v>
      </c>
      <c r="B96" s="49" t="s">
        <v>57</v>
      </c>
      <c r="C96" s="79" t="s">
        <v>43</v>
      </c>
      <c r="D96" s="78" t="s">
        <v>31</v>
      </c>
      <c r="E96" s="78"/>
      <c r="F96" s="78"/>
      <c r="G96" s="25">
        <f>G97+G103+G100</f>
        <v>32869.5</v>
      </c>
    </row>
    <row r="97" spans="1:7" s="9" customFormat="1" ht="18" customHeight="1">
      <c r="A97" s="64" t="s">
        <v>380</v>
      </c>
      <c r="B97" s="49" t="s">
        <v>273</v>
      </c>
      <c r="C97" s="79" t="s">
        <v>43</v>
      </c>
      <c r="D97" s="78" t="s">
        <v>274</v>
      </c>
      <c r="E97" s="78"/>
      <c r="F97" s="78"/>
      <c r="G97" s="25">
        <f>G98</f>
        <v>1414.5</v>
      </c>
    </row>
    <row r="98" spans="1:7" s="9" customFormat="1" ht="25.5">
      <c r="A98" s="57" t="s">
        <v>381</v>
      </c>
      <c r="B98" s="29" t="s">
        <v>288</v>
      </c>
      <c r="C98" s="70" t="s">
        <v>43</v>
      </c>
      <c r="D98" s="71" t="s">
        <v>274</v>
      </c>
      <c r="E98" s="71" t="s">
        <v>246</v>
      </c>
      <c r="F98" s="71"/>
      <c r="G98" s="56">
        <f>G99</f>
        <v>1414.5</v>
      </c>
    </row>
    <row r="99" spans="1:7" s="9" customFormat="1" ht="12.75">
      <c r="A99" s="57" t="s">
        <v>382</v>
      </c>
      <c r="B99" s="29" t="s">
        <v>152</v>
      </c>
      <c r="C99" s="70" t="s">
        <v>43</v>
      </c>
      <c r="D99" s="71" t="s">
        <v>274</v>
      </c>
      <c r="E99" s="71" t="s">
        <v>246</v>
      </c>
      <c r="F99" s="71" t="s">
        <v>151</v>
      </c>
      <c r="G99" s="56">
        <v>1414.5</v>
      </c>
    </row>
    <row r="100" spans="1:7" s="9" customFormat="1" ht="18" customHeight="1">
      <c r="A100" s="64" t="s">
        <v>383</v>
      </c>
      <c r="B100" s="49" t="s">
        <v>475</v>
      </c>
      <c r="C100" s="79" t="s">
        <v>43</v>
      </c>
      <c r="D100" s="78" t="s">
        <v>435</v>
      </c>
      <c r="E100" s="78"/>
      <c r="F100" s="78"/>
      <c r="G100" s="25">
        <f>G101</f>
        <v>2103.8</v>
      </c>
    </row>
    <row r="101" spans="1:7" s="9" customFormat="1" ht="25.5">
      <c r="A101" s="57" t="s">
        <v>384</v>
      </c>
      <c r="B101" s="29" t="s">
        <v>289</v>
      </c>
      <c r="C101" s="70" t="s">
        <v>43</v>
      </c>
      <c r="D101" s="71" t="s">
        <v>435</v>
      </c>
      <c r="E101" s="71" t="s">
        <v>247</v>
      </c>
      <c r="F101" s="71"/>
      <c r="G101" s="56">
        <f>G102</f>
        <v>2103.8</v>
      </c>
    </row>
    <row r="102" spans="1:7" s="9" customFormat="1" ht="12.75">
      <c r="A102" s="57" t="s">
        <v>385</v>
      </c>
      <c r="B102" s="72" t="s">
        <v>260</v>
      </c>
      <c r="C102" s="70" t="s">
        <v>43</v>
      </c>
      <c r="D102" s="71" t="s">
        <v>435</v>
      </c>
      <c r="E102" s="71" t="s">
        <v>247</v>
      </c>
      <c r="F102" s="71" t="s">
        <v>151</v>
      </c>
      <c r="G102" s="56">
        <v>2103.8</v>
      </c>
    </row>
    <row r="103" spans="1:7" s="9" customFormat="1" ht="12.75">
      <c r="A103" s="64" t="s">
        <v>436</v>
      </c>
      <c r="B103" s="49" t="s">
        <v>52</v>
      </c>
      <c r="C103" s="79" t="s">
        <v>43</v>
      </c>
      <c r="D103" s="78" t="s">
        <v>30</v>
      </c>
      <c r="E103" s="78"/>
      <c r="F103" s="78"/>
      <c r="G103" s="25">
        <f>G104+G106+G108</f>
        <v>29351.199999999997</v>
      </c>
    </row>
    <row r="104" spans="1:7" s="9" customFormat="1" ht="30.75" customHeight="1">
      <c r="A104" s="57" t="s">
        <v>437</v>
      </c>
      <c r="B104" s="29" t="s">
        <v>417</v>
      </c>
      <c r="C104" s="80">
        <v>982</v>
      </c>
      <c r="D104" s="71" t="s">
        <v>30</v>
      </c>
      <c r="E104" s="71" t="s">
        <v>220</v>
      </c>
      <c r="F104" s="71"/>
      <c r="G104" s="23">
        <f>G105</f>
        <v>14217.2</v>
      </c>
    </row>
    <row r="105" spans="1:7" s="9" customFormat="1" ht="12.75">
      <c r="A105" s="57" t="s">
        <v>438</v>
      </c>
      <c r="B105" s="29" t="s">
        <v>152</v>
      </c>
      <c r="C105" s="70" t="s">
        <v>43</v>
      </c>
      <c r="D105" s="71" t="s">
        <v>30</v>
      </c>
      <c r="E105" s="71" t="s">
        <v>220</v>
      </c>
      <c r="F105" s="71" t="s">
        <v>151</v>
      </c>
      <c r="G105" s="23">
        <f>'Приложение №3'!E47</f>
        <v>14217.2</v>
      </c>
    </row>
    <row r="106" spans="1:7" s="9" customFormat="1" ht="25.5">
      <c r="A106" s="57" t="s">
        <v>439</v>
      </c>
      <c r="B106" s="29" t="s">
        <v>297</v>
      </c>
      <c r="C106" s="80">
        <v>982</v>
      </c>
      <c r="D106" s="71" t="s">
        <v>30</v>
      </c>
      <c r="E106" s="71" t="s">
        <v>221</v>
      </c>
      <c r="F106" s="71"/>
      <c r="G106" s="23">
        <f>G107</f>
        <v>15133.9</v>
      </c>
    </row>
    <row r="107" spans="1:7" s="9" customFormat="1" ht="12.75">
      <c r="A107" s="57" t="s">
        <v>440</v>
      </c>
      <c r="B107" s="29" t="s">
        <v>152</v>
      </c>
      <c r="C107" s="80">
        <v>982</v>
      </c>
      <c r="D107" s="71" t="s">
        <v>30</v>
      </c>
      <c r="E107" s="71" t="s">
        <v>221</v>
      </c>
      <c r="F107" s="71" t="s">
        <v>151</v>
      </c>
      <c r="G107" s="23">
        <f>'Приложение №3'!E48</f>
        <v>15133.9</v>
      </c>
    </row>
    <row r="108" spans="1:7" s="9" customFormat="1" ht="25.5">
      <c r="A108" s="57" t="s">
        <v>441</v>
      </c>
      <c r="B108" s="29" t="s">
        <v>182</v>
      </c>
      <c r="C108" s="80">
        <v>982</v>
      </c>
      <c r="D108" s="71" t="s">
        <v>30</v>
      </c>
      <c r="E108" s="71" t="s">
        <v>183</v>
      </c>
      <c r="F108" s="71"/>
      <c r="G108" s="23">
        <f>G109</f>
        <v>0.1</v>
      </c>
    </row>
    <row r="109" spans="1:7" s="9" customFormat="1" ht="38.25">
      <c r="A109" s="57" t="s">
        <v>442</v>
      </c>
      <c r="B109" s="29" t="s">
        <v>145</v>
      </c>
      <c r="C109" s="80">
        <v>982</v>
      </c>
      <c r="D109" s="71" t="s">
        <v>30</v>
      </c>
      <c r="E109" s="71" t="s">
        <v>183</v>
      </c>
      <c r="F109" s="71" t="s">
        <v>146</v>
      </c>
      <c r="G109" s="23">
        <v>0.1</v>
      </c>
    </row>
    <row r="110" spans="1:7" s="9" customFormat="1" ht="12.75">
      <c r="A110" s="64" t="s">
        <v>386</v>
      </c>
      <c r="B110" s="49" t="s">
        <v>96</v>
      </c>
      <c r="C110" s="44">
        <v>982</v>
      </c>
      <c r="D110" s="83" t="s">
        <v>85</v>
      </c>
      <c r="E110" s="83"/>
      <c r="F110" s="83"/>
      <c r="G110" s="25">
        <f>G111</f>
        <v>1500</v>
      </c>
    </row>
    <row r="111" spans="1:7" s="9" customFormat="1" ht="12.75">
      <c r="A111" s="64" t="s">
        <v>387</v>
      </c>
      <c r="B111" s="61" t="s">
        <v>97</v>
      </c>
      <c r="C111" s="44">
        <v>982</v>
      </c>
      <c r="D111" s="83" t="s">
        <v>86</v>
      </c>
      <c r="E111" s="83"/>
      <c r="F111" s="83"/>
      <c r="G111" s="25">
        <f>G112</f>
        <v>1500</v>
      </c>
    </row>
    <row r="112" spans="1:7" s="9" customFormat="1" ht="66.75" customHeight="1">
      <c r="A112" s="57" t="s">
        <v>388</v>
      </c>
      <c r="B112" s="62" t="s">
        <v>314</v>
      </c>
      <c r="C112" s="80">
        <v>982</v>
      </c>
      <c r="D112" s="84" t="s">
        <v>86</v>
      </c>
      <c r="E112" s="71" t="s">
        <v>231</v>
      </c>
      <c r="F112" s="84"/>
      <c r="G112" s="23">
        <f>G113</f>
        <v>1500</v>
      </c>
    </row>
    <row r="113" spans="1:7" s="9" customFormat="1" ht="12.75">
      <c r="A113" s="57" t="s">
        <v>389</v>
      </c>
      <c r="B113" s="29" t="s">
        <v>476</v>
      </c>
      <c r="C113" s="70" t="s">
        <v>43</v>
      </c>
      <c r="D113" s="71" t="s">
        <v>86</v>
      </c>
      <c r="E113" s="71" t="s">
        <v>231</v>
      </c>
      <c r="F113" s="71">
        <v>200</v>
      </c>
      <c r="G113" s="23">
        <v>1500</v>
      </c>
    </row>
    <row r="114" spans="1:7" s="9" customFormat="1" ht="12.75">
      <c r="A114" s="64" t="s">
        <v>390</v>
      </c>
      <c r="B114" s="49" t="s">
        <v>83</v>
      </c>
      <c r="C114" s="79" t="s">
        <v>43</v>
      </c>
      <c r="D114" s="78" t="s">
        <v>82</v>
      </c>
      <c r="E114" s="78"/>
      <c r="F114" s="78"/>
      <c r="G114" s="25">
        <f>G115</f>
        <v>1000</v>
      </c>
    </row>
    <row r="115" spans="1:7" s="9" customFormat="1" ht="12.75">
      <c r="A115" s="64" t="s">
        <v>391</v>
      </c>
      <c r="B115" s="49" t="s">
        <v>90</v>
      </c>
      <c r="C115" s="79" t="s">
        <v>43</v>
      </c>
      <c r="D115" s="78" t="s">
        <v>84</v>
      </c>
      <c r="E115" s="78"/>
      <c r="F115" s="78"/>
      <c r="G115" s="25">
        <f>G116</f>
        <v>1000</v>
      </c>
    </row>
    <row r="116" spans="1:7" s="10" customFormat="1" ht="25.5">
      <c r="A116" s="57" t="s">
        <v>392</v>
      </c>
      <c r="B116" s="29" t="s">
        <v>190</v>
      </c>
      <c r="C116" s="70" t="s">
        <v>43</v>
      </c>
      <c r="D116" s="71" t="s">
        <v>84</v>
      </c>
      <c r="E116" s="71" t="s">
        <v>191</v>
      </c>
      <c r="F116" s="78"/>
      <c r="G116" s="23">
        <f>G117</f>
        <v>1000</v>
      </c>
    </row>
    <row r="117" spans="1:7" s="12" customFormat="1" ht="15">
      <c r="A117" s="57" t="s">
        <v>393</v>
      </c>
      <c r="B117" s="29" t="s">
        <v>476</v>
      </c>
      <c r="C117" s="70" t="s">
        <v>43</v>
      </c>
      <c r="D117" s="71" t="s">
        <v>84</v>
      </c>
      <c r="E117" s="71" t="s">
        <v>191</v>
      </c>
      <c r="F117" s="71">
        <v>200</v>
      </c>
      <c r="G117" s="23">
        <v>1000</v>
      </c>
    </row>
    <row r="118" spans="1:7" s="12" customFormat="1" ht="15">
      <c r="A118" s="64"/>
      <c r="B118" s="49" t="s">
        <v>141</v>
      </c>
      <c r="C118" s="81"/>
      <c r="D118" s="85"/>
      <c r="E118" s="78"/>
      <c r="F118" s="78"/>
      <c r="G118" s="25">
        <f>G7+G23</f>
        <v>145768.96000000002</v>
      </c>
    </row>
    <row r="119" spans="1:8" s="12" customFormat="1" ht="15">
      <c r="A119" s="14"/>
      <c r="B119" s="13"/>
      <c r="C119" s="13"/>
      <c r="D119" s="13"/>
      <c r="E119" s="13"/>
      <c r="F119" s="13"/>
      <c r="G119" s="96"/>
      <c r="H119" s="98"/>
    </row>
  </sheetData>
  <sheetProtection/>
  <mergeCells count="4">
    <mergeCell ref="A5:F5"/>
    <mergeCell ref="A1:G1"/>
    <mergeCell ref="A2:G2"/>
    <mergeCell ref="A4:G4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93" zoomScaleSheetLayoutView="93" workbookViewId="0" topLeftCell="A1">
      <selection activeCell="K15" sqref="K15"/>
    </sheetView>
  </sheetViews>
  <sheetFormatPr defaultColWidth="9.00390625" defaultRowHeight="12.75"/>
  <cols>
    <col min="1" max="1" width="6.125" style="14" customWidth="1"/>
    <col min="2" max="2" width="80.875" style="13" customWidth="1"/>
    <col min="3" max="3" width="13.00390625" style="13" customWidth="1"/>
    <col min="4" max="4" width="2.875" style="13" customWidth="1"/>
    <col min="5" max="5" width="12.625" style="13" customWidth="1"/>
    <col min="6" max="16384" width="9.125" style="8" customWidth="1"/>
  </cols>
  <sheetData>
    <row r="1" spans="1:5" ht="12.75">
      <c r="A1" s="137" t="s">
        <v>237</v>
      </c>
      <c r="B1" s="137"/>
      <c r="C1" s="137"/>
      <c r="D1" s="137"/>
      <c r="E1" s="137"/>
    </row>
    <row r="2" spans="1:5" ht="12.75">
      <c r="A2" s="137" t="str">
        <f>'Приложение №6'!A2:G2</f>
        <v>к Решению МС МО МО Владимирский округ от ________________№ _____</v>
      </c>
      <c r="B2" s="137"/>
      <c r="C2" s="137"/>
      <c r="D2" s="137"/>
      <c r="E2" s="137"/>
    </row>
    <row r="3" spans="1:5" ht="13.5" customHeight="1">
      <c r="A3" s="118"/>
      <c r="B3" s="118"/>
      <c r="C3" s="118"/>
      <c r="D3" s="118"/>
      <c r="E3" s="118"/>
    </row>
    <row r="4" spans="1:5" ht="13.5" customHeight="1">
      <c r="A4" s="118"/>
      <c r="B4" s="118"/>
      <c r="C4" s="118"/>
      <c r="D4" s="118"/>
      <c r="E4" s="118"/>
    </row>
    <row r="5" spans="1:5" ht="12.75">
      <c r="A5" s="42"/>
      <c r="B5" s="42"/>
      <c r="C5" s="42" t="s">
        <v>143</v>
      </c>
      <c r="D5" s="42"/>
      <c r="E5" s="42"/>
    </row>
    <row r="6" spans="1:5" ht="30" customHeight="1">
      <c r="A6" s="138" t="s">
        <v>469</v>
      </c>
      <c r="B6" s="138"/>
      <c r="C6" s="138"/>
      <c r="D6" s="138"/>
      <c r="E6" s="138"/>
    </row>
    <row r="7" spans="1:5" ht="12.75">
      <c r="A7" s="136"/>
      <c r="B7" s="136"/>
      <c r="C7" s="136"/>
      <c r="D7" s="136"/>
      <c r="E7" s="136"/>
    </row>
    <row r="8" spans="1:5" ht="75" customHeight="1">
      <c r="A8" s="43" t="s">
        <v>0</v>
      </c>
      <c r="B8" s="89" t="s">
        <v>19</v>
      </c>
      <c r="C8" s="139" t="s">
        <v>13</v>
      </c>
      <c r="D8" s="139"/>
      <c r="E8" s="43" t="s">
        <v>262</v>
      </c>
    </row>
    <row r="9" spans="1:5" s="9" customFormat="1" ht="27" customHeight="1">
      <c r="A9" s="92" t="s">
        <v>2</v>
      </c>
      <c r="B9" s="93" t="s">
        <v>270</v>
      </c>
      <c r="C9" s="140"/>
      <c r="D9" s="140"/>
      <c r="E9" s="94">
        <f>E10+E18+E16+E17</f>
        <v>46389</v>
      </c>
    </row>
    <row r="10" spans="1:5" s="9" customFormat="1" ht="47.25" customHeight="1">
      <c r="A10" s="86" t="s">
        <v>10</v>
      </c>
      <c r="B10" s="89" t="str">
        <f>'Приложение №6'!B60</f>
        <v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v>
      </c>
      <c r="C10" s="142" t="str">
        <f>'Приложение №6'!E60</f>
        <v>05 0 00 10000</v>
      </c>
      <c r="D10" s="143"/>
      <c r="E10" s="23">
        <f>E11+E12+E13+E14+E15</f>
        <v>39639.5</v>
      </c>
    </row>
    <row r="11" spans="1:5" s="10" customFormat="1" ht="48.75" customHeight="1">
      <c r="A11" s="86" t="s">
        <v>11</v>
      </c>
      <c r="B11" s="89" t="str">
        <f>'Приложение №6'!B61</f>
        <v>Расходы на реализацию  подпрограммы «Ремонт покрытий и содержание объектов благоустройства, расположенных на внутриквартальных территориях муниципального образования»</v>
      </c>
      <c r="C11" s="142" t="str">
        <f>'Приложение №6'!E62</f>
        <v>05 1 00 10000</v>
      </c>
      <c r="D11" s="143"/>
      <c r="E11" s="23">
        <f>'Приложение №6'!G62</f>
        <v>27789.5</v>
      </c>
    </row>
    <row r="12" spans="1:5" s="10" customFormat="1" ht="22.5" customHeight="1">
      <c r="A12" s="86" t="s">
        <v>14</v>
      </c>
      <c r="B12" s="89" t="str">
        <f>'Приложение №6'!B63</f>
        <v>Расходы на реализацию  подпрограммы «Размещение, содержание и ремонт ограждений газонных»</v>
      </c>
      <c r="C12" s="142" t="str">
        <f>'Приложение №6'!E63</f>
        <v>05 2 00 10000</v>
      </c>
      <c r="D12" s="143"/>
      <c r="E12" s="23">
        <f>'Приложение №6'!G64</f>
        <v>300</v>
      </c>
    </row>
    <row r="13" spans="1:5" s="10" customFormat="1" ht="46.5" customHeight="1">
      <c r="A13" s="86" t="s">
        <v>409</v>
      </c>
      <c r="B13" s="29" t="str">
        <f>'Приложение №6'!B65</f>
        <v>Расходы на реализацию  подпрограммы «Размещение, содержание и ремонт контейнерных площадок для раздельного сбора мусора на внутриквартальных территориях муниципального образования»</v>
      </c>
      <c r="C13" s="142" t="s">
        <v>282</v>
      </c>
      <c r="D13" s="143"/>
      <c r="E13" s="23">
        <f>'Приложение №6'!G66</f>
        <v>900</v>
      </c>
    </row>
    <row r="14" spans="1:5" s="10" customFormat="1" ht="32.25" customHeight="1">
      <c r="A14" s="86" t="s">
        <v>410</v>
      </c>
      <c r="B14" s="89" t="str">
        <f>'Приложение №6'!B67</f>
        <v>Расходы на реализацию  подпрограммы «Озеленение территорий зеленых насаждений общего пользования местного значения»</v>
      </c>
      <c r="C14" s="142" t="str">
        <f>'Приложение №6'!E68</f>
        <v>05 4 00 10000</v>
      </c>
      <c r="D14" s="143"/>
      <c r="E14" s="23">
        <f>'Приложение №6'!G68</f>
        <v>10500</v>
      </c>
    </row>
    <row r="15" spans="1:5" s="10" customFormat="1" ht="42.75" customHeight="1">
      <c r="A15" s="86" t="s">
        <v>411</v>
      </c>
      <c r="B15" s="89" t="str">
        <f>'Приложение №6'!B69</f>
        <v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v>
      </c>
      <c r="C15" s="142" t="str">
        <f>'Приложение №6'!E70</f>
        <v>05 5 00 10000</v>
      </c>
      <c r="D15" s="143"/>
      <c r="E15" s="23">
        <f>'Приложение №6'!G70</f>
        <v>150</v>
      </c>
    </row>
    <row r="16" spans="1:5" s="9" customFormat="1" ht="30.75" customHeight="1">
      <c r="A16" s="87" t="s">
        <v>15</v>
      </c>
      <c r="B16" s="90" t="str">
        <f>'Приложение №6'!B90</f>
        <v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v>
      </c>
      <c r="C16" s="144" t="str">
        <f>'Приложение №6'!E91</f>
        <v>10 0 00 10000</v>
      </c>
      <c r="D16" s="145"/>
      <c r="E16" s="23">
        <f>'Приложение №6'!G91</f>
        <v>3502</v>
      </c>
    </row>
    <row r="17" spans="1:5" s="9" customFormat="1" ht="31.5" customHeight="1">
      <c r="A17" s="86" t="s">
        <v>134</v>
      </c>
      <c r="B17" s="89" t="str">
        <f>'Приложение №6'!B92</f>
        <v>Расходы на реализацию муниципальной программы «Организация и проведение досуговых мероприятий для жителей муниципального образования»</v>
      </c>
      <c r="C17" s="142" t="str">
        <f>'Приложение №6'!E93</f>
        <v>11 0 00 10000</v>
      </c>
      <c r="D17" s="143"/>
      <c r="E17" s="23">
        <f>'Приложение №6'!G93</f>
        <v>2984.1</v>
      </c>
    </row>
    <row r="18" spans="1:5" s="9" customFormat="1" ht="51" customHeight="1">
      <c r="A18" s="86" t="s">
        <v>193</v>
      </c>
      <c r="B18" s="89" t="str">
        <f>'Приложение №6'!B86</f>
        <v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v>
      </c>
      <c r="C18" s="142" t="s">
        <v>256</v>
      </c>
      <c r="D18" s="143"/>
      <c r="E18" s="23">
        <f>'Приложение №6'!G87</f>
        <v>263.4</v>
      </c>
    </row>
    <row r="19" spans="1:5" s="9" customFormat="1" ht="25.5" customHeight="1">
      <c r="A19" s="92" t="s">
        <v>3</v>
      </c>
      <c r="B19" s="93" t="s">
        <v>271</v>
      </c>
      <c r="C19" s="140"/>
      <c r="D19" s="140"/>
      <c r="E19" s="94">
        <f>SUM(E20:E27)</f>
        <v>4046.7</v>
      </c>
    </row>
    <row r="20" spans="1:5" s="9" customFormat="1" ht="28.5" customHeight="1">
      <c r="A20" s="86" t="s">
        <v>4</v>
      </c>
      <c r="B20" s="29" t="s">
        <v>413</v>
      </c>
      <c r="C20" s="143" t="str">
        <f>'Приложение №6'!E53</f>
        <v>04 0 00 10000</v>
      </c>
      <c r="D20" s="143"/>
      <c r="E20" s="23">
        <f>'Приложение №6'!G52</f>
        <v>1436.6999999999998</v>
      </c>
    </row>
    <row r="21" spans="1:5" s="10" customFormat="1" ht="26.25" customHeight="1">
      <c r="A21" s="86" t="s">
        <v>272</v>
      </c>
      <c r="B21" s="89" t="str">
        <f>'Приложение №6'!B80</f>
        <v>Расходы на реализацию ведомственной целевой программы «Военно-патриотическое воспитание граждан»</v>
      </c>
      <c r="C21" s="142" t="str">
        <f>'Приложение №6'!E81</f>
        <v>06 0 00 10000</v>
      </c>
      <c r="D21" s="143"/>
      <c r="E21" s="23">
        <f>'Приложение №6'!G81</f>
        <v>200</v>
      </c>
    </row>
    <row r="22" spans="1:5" s="9" customFormat="1" ht="31.5" customHeight="1">
      <c r="A22" s="86" t="s">
        <v>412</v>
      </c>
      <c r="B22" s="89" t="str">
        <f>'Приложение №6'!B82</f>
        <v>Расходы на реализацию ведомственной целевой программы «Участие в реализации мер по профилактике дорожно-транспортного травматизма на территории муниципального образования»</v>
      </c>
      <c r="C22" s="142" t="s">
        <v>228</v>
      </c>
      <c r="D22" s="143"/>
      <c r="E22" s="23">
        <f>'Приложение №6'!G83</f>
        <v>200</v>
      </c>
    </row>
    <row r="23" spans="1:5" s="9" customFormat="1" ht="55.5" customHeight="1">
      <c r="A23" s="86" t="s">
        <v>354</v>
      </c>
      <c r="B23" s="89" t="str">
        <f>'Приложение №6'!B112</f>
        <v>Расходы на реализацию ведомственной целевой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v>
      </c>
      <c r="C23" s="142" t="str">
        <f>'Приложение №6'!E113</f>
        <v>12 0 00 10000</v>
      </c>
      <c r="D23" s="143"/>
      <c r="E23" s="23">
        <f>'Приложение №6'!G113</f>
        <v>1500</v>
      </c>
    </row>
    <row r="24" spans="1:5" s="9" customFormat="1" ht="75" customHeight="1">
      <c r="A24" s="86" t="s">
        <v>367</v>
      </c>
      <c r="B24" s="89" t="str">
        <f>'Приложение №6'!B94</f>
        <v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v>
      </c>
      <c r="C24" s="142" t="str">
        <f>'Приложение №6'!E95</f>
        <v>13 0 00 10000</v>
      </c>
      <c r="D24" s="143"/>
      <c r="E24" s="23">
        <f>'Приложение №6'!G95</f>
        <v>150</v>
      </c>
    </row>
    <row r="25" spans="1:5" s="9" customFormat="1" ht="51" customHeight="1">
      <c r="A25" s="86" t="s">
        <v>371</v>
      </c>
      <c r="B25" s="89" t="str">
        <f>'Приложение №6'!B56</f>
        <v>Расходы на реализацию ведомственной целевой программы «Содействие развитию малого бизнеса на территории внутригородского муниципального образования Санкт-Петербурга муниципальный округ Владимирский округ, осуществление защиты прав потребителей»</v>
      </c>
      <c r="C25" s="142" t="s">
        <v>307</v>
      </c>
      <c r="D25" s="143"/>
      <c r="E25" s="23">
        <f>'Приложение №6'!G57</f>
        <v>10</v>
      </c>
    </row>
    <row r="26" spans="1:5" s="9" customFormat="1" ht="87" customHeight="1">
      <c r="A26" s="86" t="s">
        <v>379</v>
      </c>
      <c r="B26" s="89" t="str">
        <f>'Приложение №6'!B84</f>
        <v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v>
      </c>
      <c r="C26" s="142" t="str">
        <f>'Приложение №6'!E85</f>
        <v>16 0 00 10000</v>
      </c>
      <c r="D26" s="143"/>
      <c r="E26" s="23">
        <f>'Приложение №6'!G85</f>
        <v>250</v>
      </c>
    </row>
    <row r="27" spans="1:5" s="9" customFormat="1" ht="45.75" customHeight="1">
      <c r="A27" s="86" t="s">
        <v>386</v>
      </c>
      <c r="B27" s="89" t="str">
        <f>'Приложение №6'!B73</f>
        <v>Расходы на реализацию ведомственной целевой программы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</v>
      </c>
      <c r="C27" s="142" t="s">
        <v>415</v>
      </c>
      <c r="D27" s="143"/>
      <c r="E27" s="23">
        <f>'Приложение №6'!G74</f>
        <v>300</v>
      </c>
    </row>
    <row r="28" spans="1:5" s="12" customFormat="1" ht="15">
      <c r="A28" s="88"/>
      <c r="B28" s="91" t="s">
        <v>141</v>
      </c>
      <c r="C28" s="141"/>
      <c r="D28" s="141"/>
      <c r="E28" s="25">
        <f>E9+E19</f>
        <v>50435.7</v>
      </c>
    </row>
    <row r="29" spans="1:5" s="9" customFormat="1" ht="15">
      <c r="A29" s="14"/>
      <c r="B29" s="13"/>
      <c r="C29" s="13"/>
      <c r="D29" s="13"/>
      <c r="E29" s="13"/>
    </row>
    <row r="30" spans="1:5" s="9" customFormat="1" ht="78.75" customHeight="1">
      <c r="A30" s="14"/>
      <c r="B30" s="13"/>
      <c r="C30" s="13"/>
      <c r="D30" s="13"/>
      <c r="E30" s="13"/>
    </row>
    <row r="31" spans="1:5" s="9" customFormat="1" ht="15">
      <c r="A31" s="14"/>
      <c r="B31" s="13"/>
      <c r="C31" s="13"/>
      <c r="D31" s="13"/>
      <c r="E31" s="13"/>
    </row>
    <row r="32" spans="1:5" s="9" customFormat="1" ht="15">
      <c r="A32" s="14"/>
      <c r="B32" s="13"/>
      <c r="C32" s="13"/>
      <c r="D32" s="13"/>
      <c r="E32" s="13"/>
    </row>
    <row r="33" spans="1:5" s="9" customFormat="1" ht="15">
      <c r="A33" s="14"/>
      <c r="B33" s="13"/>
      <c r="C33" s="13"/>
      <c r="D33" s="13"/>
      <c r="E33" s="13"/>
    </row>
    <row r="34" spans="1:5" s="9" customFormat="1" ht="15">
      <c r="A34" s="14"/>
      <c r="B34" s="13"/>
      <c r="C34" s="13"/>
      <c r="D34" s="13"/>
      <c r="E34" s="13"/>
    </row>
    <row r="35" spans="1:5" s="9" customFormat="1" ht="15">
      <c r="A35" s="14"/>
      <c r="B35" s="13"/>
      <c r="C35" s="13"/>
      <c r="D35" s="13"/>
      <c r="E35" s="13"/>
    </row>
  </sheetData>
  <sheetProtection/>
  <mergeCells count="27">
    <mergeCell ref="C25:D25"/>
    <mergeCell ref="C26:D26"/>
    <mergeCell ref="C19:D19"/>
    <mergeCell ref="C10:D10"/>
    <mergeCell ref="C11:D11"/>
    <mergeCell ref="C12:D12"/>
    <mergeCell ref="C13:D13"/>
    <mergeCell ref="C14:D14"/>
    <mergeCell ref="C24:D24"/>
    <mergeCell ref="C28:D28"/>
    <mergeCell ref="C15:D15"/>
    <mergeCell ref="C21:D21"/>
    <mergeCell ref="C18:D18"/>
    <mergeCell ref="C16:D16"/>
    <mergeCell ref="C17:D17"/>
    <mergeCell ref="C23:D23"/>
    <mergeCell ref="C22:D22"/>
    <mergeCell ref="C20:D20"/>
    <mergeCell ref="C27:D27"/>
    <mergeCell ref="A1:E1"/>
    <mergeCell ref="A2:E2"/>
    <mergeCell ref="A6:E6"/>
    <mergeCell ref="A7:E7"/>
    <mergeCell ref="C8:D8"/>
    <mergeCell ref="C9:D9"/>
    <mergeCell ref="A3:E3"/>
    <mergeCell ref="A4:E4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6.125" style="14" customWidth="1"/>
    <col min="2" max="2" width="82.75390625" style="13" customWidth="1"/>
    <col min="3" max="3" width="13.00390625" style="13" customWidth="1"/>
    <col min="4" max="4" width="7.125" style="13" customWidth="1"/>
    <col min="5" max="5" width="12.625" style="13" customWidth="1"/>
    <col min="6" max="16384" width="9.125" style="8" customWidth="1"/>
  </cols>
  <sheetData>
    <row r="1" spans="1:5" ht="12.75">
      <c r="A1" s="137" t="s">
        <v>268</v>
      </c>
      <c r="B1" s="137"/>
      <c r="C1" s="137"/>
      <c r="D1" s="137"/>
      <c r="E1" s="137"/>
    </row>
    <row r="2" spans="1:5" ht="12.75">
      <c r="A2" s="137" t="str">
        <f>'Приложение №7'!A2:E2</f>
        <v>к Решению МС МО МО Владимирский округ от ________________№ _____</v>
      </c>
      <c r="B2" s="137"/>
      <c r="C2" s="137"/>
      <c r="D2" s="137"/>
      <c r="E2" s="137"/>
    </row>
    <row r="3" spans="1:5" ht="12.75">
      <c r="A3" s="42"/>
      <c r="B3" s="42"/>
      <c r="C3" s="42" t="s">
        <v>143</v>
      </c>
      <c r="D3" s="42"/>
      <c r="E3" s="42"/>
    </row>
    <row r="4" spans="1:5" ht="45" customHeight="1">
      <c r="A4" s="138" t="s">
        <v>470</v>
      </c>
      <c r="B4" s="138"/>
      <c r="C4" s="138"/>
      <c r="D4" s="138"/>
      <c r="E4" s="138"/>
    </row>
    <row r="5" spans="1:5" ht="12.75">
      <c r="A5" s="136"/>
      <c r="B5" s="136"/>
      <c r="C5" s="136"/>
      <c r="D5" s="136"/>
      <c r="E5" s="136"/>
    </row>
    <row r="6" spans="1:5" ht="75" customHeight="1">
      <c r="A6" s="43" t="s">
        <v>0</v>
      </c>
      <c r="B6" s="152" t="s">
        <v>19</v>
      </c>
      <c r="C6" s="153"/>
      <c r="D6" s="154"/>
      <c r="E6" s="43" t="s">
        <v>262</v>
      </c>
    </row>
    <row r="7" spans="1:5" s="9" customFormat="1" ht="20.25" customHeight="1">
      <c r="A7" s="86" t="s">
        <v>264</v>
      </c>
      <c r="B7" s="149" t="str">
        <f>'Приложение №6'!B98</f>
        <v>Расходы на выплаты пенсии за выслугу лет лицам, замещавшим должности муниципальной службы</v>
      </c>
      <c r="C7" s="150"/>
      <c r="D7" s="151"/>
      <c r="E7" s="23">
        <f>'Приложение №6'!G99</f>
        <v>1414.5</v>
      </c>
    </row>
    <row r="8" spans="1:5" s="9" customFormat="1" ht="30" customHeight="1">
      <c r="A8" s="86" t="s">
        <v>265</v>
      </c>
      <c r="B8" s="149" t="str">
        <f>'Приложение №6'!B101</f>
        <v>Расходы на выплаты ежемесячной доплаты за стаж лицам, замещавшим муниципальные должности</v>
      </c>
      <c r="C8" s="150"/>
      <c r="D8" s="151"/>
      <c r="E8" s="23">
        <f>'Приложение №6'!G102</f>
        <v>2103.8</v>
      </c>
    </row>
    <row r="9" spans="1:5" s="9" customFormat="1" ht="32.25" customHeight="1">
      <c r="A9" s="86" t="s">
        <v>266</v>
      </c>
      <c r="B9" s="149" t="s">
        <v>417</v>
      </c>
      <c r="C9" s="150"/>
      <c r="D9" s="151"/>
      <c r="E9" s="23">
        <f>'Приложение №6'!G105</f>
        <v>14217.2</v>
      </c>
    </row>
    <row r="10" spans="1:5" s="12" customFormat="1" ht="15">
      <c r="A10" s="88"/>
      <c r="B10" s="146" t="s">
        <v>141</v>
      </c>
      <c r="C10" s="147"/>
      <c r="D10" s="148"/>
      <c r="E10" s="25">
        <f>SUM(E7:E9)</f>
        <v>17735.5</v>
      </c>
    </row>
    <row r="11" spans="1:5" s="12" customFormat="1" ht="15">
      <c r="A11" s="14"/>
      <c r="B11" s="13"/>
      <c r="C11" s="13"/>
      <c r="D11" s="13"/>
      <c r="E11" s="13"/>
    </row>
    <row r="12" spans="1:5" s="9" customFormat="1" ht="15">
      <c r="A12" s="14"/>
      <c r="B12" s="13"/>
      <c r="C12" s="13"/>
      <c r="D12" s="13"/>
      <c r="E12" s="13"/>
    </row>
    <row r="13" spans="1:5" s="9" customFormat="1" ht="78.75" customHeight="1">
      <c r="A13" s="14"/>
      <c r="B13" s="13"/>
      <c r="C13" s="13"/>
      <c r="D13" s="13"/>
      <c r="E13" s="13"/>
    </row>
    <row r="14" spans="1:5" s="9" customFormat="1" ht="15">
      <c r="A14" s="14"/>
      <c r="B14" s="13"/>
      <c r="C14" s="13"/>
      <c r="D14" s="13"/>
      <c r="E14" s="13"/>
    </row>
    <row r="15" spans="1:5" s="9" customFormat="1" ht="15">
      <c r="A15" s="14"/>
      <c r="B15" s="13"/>
      <c r="C15" s="13"/>
      <c r="D15" s="13"/>
      <c r="E15" s="13"/>
    </row>
    <row r="16" spans="1:5" s="9" customFormat="1" ht="15">
      <c r="A16" s="14"/>
      <c r="B16" s="13"/>
      <c r="C16" s="13"/>
      <c r="D16" s="13"/>
      <c r="E16" s="13"/>
    </row>
    <row r="17" spans="1:5" s="9" customFormat="1" ht="15">
      <c r="A17" s="14"/>
      <c r="B17" s="13"/>
      <c r="C17" s="13"/>
      <c r="D17" s="13"/>
      <c r="E17" s="13"/>
    </row>
    <row r="18" spans="1:5" s="9" customFormat="1" ht="15">
      <c r="A18" s="14"/>
      <c r="B18" s="13"/>
      <c r="C18" s="13"/>
      <c r="D18" s="13"/>
      <c r="E18" s="13"/>
    </row>
  </sheetData>
  <sheetProtection/>
  <mergeCells count="9">
    <mergeCell ref="B10:D10"/>
    <mergeCell ref="B8:D8"/>
    <mergeCell ref="B9:D9"/>
    <mergeCell ref="A1:E1"/>
    <mergeCell ref="A2:E2"/>
    <mergeCell ref="A4:E4"/>
    <mergeCell ref="A5:E5"/>
    <mergeCell ref="B6:D6"/>
    <mergeCell ref="B7:D7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5" sqref="A5:E5"/>
    </sheetView>
  </sheetViews>
  <sheetFormatPr defaultColWidth="9.00390625" defaultRowHeight="12.75"/>
  <cols>
    <col min="1" max="1" width="6.125" style="14" customWidth="1"/>
    <col min="2" max="2" width="82.75390625" style="13" customWidth="1"/>
    <col min="3" max="3" width="13.00390625" style="13" customWidth="1"/>
    <col min="4" max="4" width="7.125" style="13" customWidth="1"/>
    <col min="5" max="5" width="12.625" style="13" customWidth="1"/>
    <col min="6" max="16384" width="9.125" style="8" customWidth="1"/>
  </cols>
  <sheetData>
    <row r="1" spans="1:5" ht="12.75">
      <c r="A1" s="137" t="s">
        <v>269</v>
      </c>
      <c r="B1" s="137"/>
      <c r="C1" s="137"/>
      <c r="D1" s="137"/>
      <c r="E1" s="137"/>
    </row>
    <row r="2" spans="1:5" ht="12.75">
      <c r="A2" s="137" t="str">
        <f>'Приложение №8'!A2:E2</f>
        <v>к Решению МС МО МО Владимирский округ от ________________№ _____</v>
      </c>
      <c r="B2" s="137"/>
      <c r="C2" s="137"/>
      <c r="D2" s="137"/>
      <c r="E2" s="137"/>
    </row>
    <row r="3" spans="1:7" ht="13.5" customHeight="1">
      <c r="A3" s="118"/>
      <c r="B3" s="118"/>
      <c r="C3" s="118"/>
      <c r="D3" s="118"/>
      <c r="E3" s="118"/>
      <c r="F3" s="95"/>
      <c r="G3" s="95"/>
    </row>
    <row r="4" spans="1:5" ht="12.75">
      <c r="A4" s="42"/>
      <c r="B4" s="42"/>
      <c r="C4" s="42" t="s">
        <v>143</v>
      </c>
      <c r="D4" s="42"/>
      <c r="E4" s="42"/>
    </row>
    <row r="5" spans="1:5" ht="46.5" customHeight="1">
      <c r="A5" s="138" t="s">
        <v>471</v>
      </c>
      <c r="B5" s="138"/>
      <c r="C5" s="138"/>
      <c r="D5" s="138"/>
      <c r="E5" s="138"/>
    </row>
    <row r="6" spans="1:5" ht="12.75">
      <c r="A6" s="136"/>
      <c r="B6" s="136"/>
      <c r="C6" s="136"/>
      <c r="D6" s="136"/>
      <c r="E6" s="136"/>
    </row>
    <row r="7" spans="1:5" ht="75" customHeight="1">
      <c r="A7" s="43" t="s">
        <v>0</v>
      </c>
      <c r="B7" s="152" t="s">
        <v>19</v>
      </c>
      <c r="C7" s="153"/>
      <c r="D7" s="154"/>
      <c r="E7" s="43" t="s">
        <v>262</v>
      </c>
    </row>
    <row r="8" spans="1:5" s="9" customFormat="1" ht="33" customHeight="1">
      <c r="A8" s="86" t="s">
        <v>264</v>
      </c>
      <c r="B8" s="149" t="str">
        <f>'Приложение №3'!D42</f>
        <v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v>
      </c>
      <c r="C8" s="150"/>
      <c r="D8" s="151"/>
      <c r="E8" s="23">
        <f>'Приложение №3'!E43</f>
        <v>2922.6</v>
      </c>
    </row>
    <row r="9" spans="1:5" s="9" customFormat="1" ht="57" customHeight="1">
      <c r="A9" s="86" t="s">
        <v>265</v>
      </c>
      <c r="B9" s="149" t="str">
        <f>'Приложение №3'!D44</f>
        <v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9" s="150"/>
      <c r="D9" s="151"/>
      <c r="E9" s="23">
        <f>'Приложение №3'!E44</f>
        <v>7.8</v>
      </c>
    </row>
    <row r="10" spans="1:5" s="9" customFormat="1" ht="30.75" customHeight="1">
      <c r="A10" s="86" t="s">
        <v>266</v>
      </c>
      <c r="B10" s="149" t="str">
        <f>'Приложение №3'!D47</f>
        <v>Субвенции бюджетам внутригородских муниципальных образований Санкт-Петербурга на содержание ребенка в семье опекуна и приемной семье.</v>
      </c>
      <c r="C10" s="150"/>
      <c r="D10" s="151"/>
      <c r="E10" s="23">
        <f>'Приложение №3'!E47</f>
        <v>14217.2</v>
      </c>
    </row>
    <row r="11" spans="1:5" s="9" customFormat="1" ht="36" customHeight="1">
      <c r="A11" s="86" t="s">
        <v>267</v>
      </c>
      <c r="B11" s="149" t="str">
        <f>'Приложение №3'!D48</f>
        <v>Субвенции бюджетам внутригородских муниципальных образований Санкт-Петербурга на вознаграждение, причитающееся приемному родителю.</v>
      </c>
      <c r="C11" s="150"/>
      <c r="D11" s="151"/>
      <c r="E11" s="23">
        <f>'Приложение №3'!E48</f>
        <v>15133.9</v>
      </c>
    </row>
    <row r="12" spans="1:5" s="12" customFormat="1" ht="21" customHeight="1">
      <c r="A12" s="88"/>
      <c r="B12" s="146" t="s">
        <v>141</v>
      </c>
      <c r="C12" s="147"/>
      <c r="D12" s="148"/>
      <c r="E12" s="25">
        <f>SUM(E8:E11)</f>
        <v>32281.5</v>
      </c>
    </row>
    <row r="13" spans="1:5" s="12" customFormat="1" ht="15">
      <c r="A13" s="14"/>
      <c r="B13" s="13"/>
      <c r="C13" s="13"/>
      <c r="D13" s="13"/>
      <c r="E13" s="13"/>
    </row>
    <row r="14" spans="1:5" s="9" customFormat="1" ht="15">
      <c r="A14" s="14"/>
      <c r="B14" s="13"/>
      <c r="C14" s="13"/>
      <c r="D14" s="13"/>
      <c r="E14" s="13"/>
    </row>
    <row r="15" spans="1:5" s="9" customFormat="1" ht="78.75" customHeight="1">
      <c r="A15" s="14"/>
      <c r="B15" s="13"/>
      <c r="C15" s="13"/>
      <c r="D15" s="13"/>
      <c r="E15" s="13"/>
    </row>
    <row r="16" spans="1:5" s="9" customFormat="1" ht="15">
      <c r="A16" s="14"/>
      <c r="B16" s="13"/>
      <c r="C16" s="13"/>
      <c r="D16" s="13"/>
      <c r="E16" s="13"/>
    </row>
    <row r="17" spans="1:5" s="9" customFormat="1" ht="15">
      <c r="A17" s="14"/>
      <c r="B17" s="13"/>
      <c r="C17" s="13"/>
      <c r="D17" s="13"/>
      <c r="E17" s="13"/>
    </row>
    <row r="18" spans="1:5" s="9" customFormat="1" ht="15">
      <c r="A18" s="14"/>
      <c r="B18" s="13"/>
      <c r="C18" s="13"/>
      <c r="D18" s="13"/>
      <c r="E18" s="13"/>
    </row>
    <row r="19" spans="1:5" s="9" customFormat="1" ht="15">
      <c r="A19" s="14"/>
      <c r="B19" s="13"/>
      <c r="C19" s="13"/>
      <c r="D19" s="13"/>
      <c r="E19" s="13"/>
    </row>
    <row r="20" spans="1:5" s="9" customFormat="1" ht="15">
      <c r="A20" s="14"/>
      <c r="B20" s="13"/>
      <c r="C20" s="13"/>
      <c r="D20" s="13"/>
      <c r="E20" s="13"/>
    </row>
  </sheetData>
  <sheetProtection/>
  <mergeCells count="11">
    <mergeCell ref="B9:D9"/>
    <mergeCell ref="B10:D10"/>
    <mergeCell ref="B12:D12"/>
    <mergeCell ref="B11:D11"/>
    <mergeCell ref="A1:E1"/>
    <mergeCell ref="A2:E2"/>
    <mergeCell ref="A5:E5"/>
    <mergeCell ref="A6:E6"/>
    <mergeCell ref="B7:D7"/>
    <mergeCell ref="B8:D8"/>
    <mergeCell ref="A3:E3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Леонид</cp:lastModifiedBy>
  <cp:lastPrinted>2020-11-27T06:16:10Z</cp:lastPrinted>
  <dcterms:created xsi:type="dcterms:W3CDTF">2004-01-09T12:13:45Z</dcterms:created>
  <dcterms:modified xsi:type="dcterms:W3CDTF">2020-12-10T08:49:35Z</dcterms:modified>
  <cp:category/>
  <cp:version/>
  <cp:contentType/>
  <cp:contentStatus/>
</cp:coreProperties>
</file>