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firstSheet="2" activeTab="4"/>
  </bookViews>
  <sheets>
    <sheet name="приложение 1" sheetId="1" r:id="rId1"/>
    <sheet name="приложение 2" sheetId="2" r:id="rId2"/>
    <sheet name="приложение 3 " sheetId="3" r:id="rId3"/>
    <sheet name="Приложение №4" sheetId="4" r:id="rId4"/>
    <sheet name="Приложение №5" sheetId="5" r:id="rId5"/>
  </sheets>
  <definedNames>
    <definedName name="_xlnm.Print_Area" localSheetId="2">'приложение 3 '!$A$1:$E$40</definedName>
  </definedNames>
  <calcPr fullCalcOnLoad="1"/>
</workbook>
</file>

<file path=xl/sharedStrings.xml><?xml version="1.0" encoding="utf-8"?>
<sst xmlns="http://schemas.openxmlformats.org/spreadsheetml/2006/main" count="352" uniqueCount="132">
  <si>
    <t>Код раздела и подраздела</t>
  </si>
  <si>
    <t>Код целевой статьи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</si>
  <si>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</si>
  <si>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</si>
  <si>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</si>
  <si>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</si>
  <si>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</si>
  <si>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</si>
  <si>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БЕЗВОЗМЕЗДНЫЕ ПОСТУПЛЕНИЯ</t>
  </si>
  <si>
    <t>0103</t>
  </si>
  <si>
    <t>Другие общегосударственные вопросы</t>
  </si>
  <si>
    <t>1000</t>
  </si>
  <si>
    <t>0100</t>
  </si>
  <si>
    <t>Код ГРБС</t>
  </si>
  <si>
    <t>0102</t>
  </si>
  <si>
    <t>000</t>
  </si>
  <si>
    <t>1 00 00000 00 0000 000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</si>
  <si>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</si>
  <si>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</si>
  <si>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</si>
  <si>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</si>
  <si>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</si>
  <si>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</si>
  <si>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</si>
  <si>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</si>
  <si>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</si>
  <si>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СОЦИАЛЬНАЯ ПОЛИТИКА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</si>
  <si>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</si>
  <si>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</si>
  <si>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</si>
  <si>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</si>
  <si>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НАЛОГОВЫЕ И НЕНАЛОГОВЫЕ ДОХОДЫ</t>
  </si>
  <si>
    <t xml:space="preserve"> </t>
  </si>
  <si>
    <t>Глава муниципального образования</t>
  </si>
  <si>
    <t>Депутаты , осуществляющие свою деятельность на постоянной основе</t>
  </si>
  <si>
    <t>881</t>
  </si>
  <si>
    <t>1100</t>
  </si>
  <si>
    <t>1101</t>
  </si>
  <si>
    <t>Сумма,  тыс. руб.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</si>
  <si>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</si>
  <si>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</si>
  <si>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</si>
  <si>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</si>
  <si>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</si>
  <si>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</si>
  <si>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</si>
  <si>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</si>
  <si>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</si>
  <si>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</si>
  <si>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</si>
  <si>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</si>
  <si>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Сумма, тыс. руб.</t>
  </si>
  <si>
    <t>Социальное обеспечение населения</t>
  </si>
  <si>
    <t>1003</t>
  </si>
  <si>
    <t>Приложение № 1</t>
  </si>
  <si>
    <t>Приложение № 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</si>
  <si>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</si>
  <si>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</si>
  <si>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предоставление доплат к пенсии лицам, замещавшим муниципальные должности и должности муниципальной службы</t>
  </si>
  <si>
    <t>Обеспечение проведения выборов и референдумов</t>
  </si>
  <si>
    <t>0107</t>
  </si>
  <si>
    <t>905</t>
  </si>
  <si>
    <t>Приложение № 4</t>
  </si>
  <si>
    <t>доходов бюджета муниципального образования муниципальный округ Владимирский округ</t>
  </si>
  <si>
    <t>Приложение № 5</t>
  </si>
  <si>
    <t>главного администратора</t>
  </si>
  <si>
    <t>ИТОГО</t>
  </si>
  <si>
    <t>Всего источников финансирования        дефицита бюджета</t>
  </si>
  <si>
    <t xml:space="preserve">  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</si>
  <si>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</si>
  <si>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</si>
  <si>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</si>
  <si>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</si>
  <si>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</si>
  <si>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</si>
  <si>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</si>
  <si>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 xml:space="preserve">Увеличение прочих остатков денежных средств бюджета 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</si>
  <si>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</si>
  <si>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</si>
  <si>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</si>
  <si>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</si>
  <si>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Код бюджетной классификации</t>
  </si>
  <si>
    <t>Сумма, тыс.руб.</t>
  </si>
  <si>
    <t xml:space="preserve">Код бюджетной классификации 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</si>
  <si>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</si>
  <si>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</si>
  <si>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</si>
  <si>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>99 2 00 00110</t>
  </si>
  <si>
    <t>99 3 00 00110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</si>
  <si>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</si>
  <si>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</si>
  <si>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99 6 00 00110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</si>
  <si>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</si>
  <si>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</si>
  <si>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</si>
  <si>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</si>
  <si>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</si>
  <si>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</si>
  <si>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88 5 00 00000</t>
  </si>
  <si>
    <t>12 0 00 10000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</si>
  <si>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2017 год»</t>
  </si>
  <si>
    <t>1 14 00000 00 0000 000</t>
  </si>
  <si>
    <t>ДОХОДЫ ОТ ПРОДАЖИ МАТЕРИАЛЬНЫХ И НЕМАТЕРИАЛЬНЫХ АКТИВОВ</t>
  </si>
  <si>
    <t>1 14 02000 00 0000 000</t>
  </si>
  <si>
    <t>1 14 02033 03 0000 410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</si>
  <si>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</si>
  <si>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</si>
  <si>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</si>
  <si>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</si>
  <si>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</si>
  <si>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</si>
  <si>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Изменения в доходы бюджета внутригородского муниципального образования Санкт-Петербурга муниципальный округ Владимирский округ на 2017 год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</si>
  <si>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2017 год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</si>
  <si>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на 2017 год</t>
  </si>
  <si>
    <t xml:space="preserve">Изменения в источники  финансирования дефицита бюджета внутригородского муниципального образования Санкт-Петербурга муниципальный округ Владимирский округ на 2017 год </t>
  </si>
  <si>
    <t>Изменения в перечень главных администраторов доходов бюджета внутригородского муниципального образования Санкт-Петербурга муниципальный округ Владимирский округ, которые являются органами местного самоуправления, и закрепляемые за ними виды доходов бюджета</t>
  </si>
  <si>
    <t>Приложение № 3</t>
  </si>
  <si>
    <t>Иные бюджетные ассигнования</t>
  </si>
  <si>
    <t>800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</si>
  <si>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</si>
  <si>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</si>
  <si>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</si>
  <si>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</si>
  <si>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</si>
  <si>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</si>
  <si>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</si>
  <si>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</si>
  <si>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 xml:space="preserve">Расходы на исполнение государственного полномочия по организации и осуществлению деятельности по опеке и попечительству </t>
  </si>
  <si>
    <t>99 9 00 G0850</t>
  </si>
  <si>
    <t xml:space="preserve">к Решению МС МО МО Владимирский округ от 14.12.2016 № 42   </t>
  </si>
  <si>
    <t xml:space="preserve">к Решению МС МО МО Владимирский округ от 14.12.2016 № 42 </t>
  </si>
  <si>
    <t>к Решению МС МО МО Владимирский округ от 14.12.2016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</si>
</sst>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2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63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/>
    </xf>
    <xf numFmtId="2" fontId="12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177" fontId="9" fillId="0" borderId="10" xfId="0" applyNumberFormat="1" applyFont="1" applyFill="1" applyBorder="1" applyAlignment="1">
      <alignment/>
    </xf>
    <xf numFmtId="2" fontId="13" fillId="32" borderId="11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177" fontId="10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10" xfId="0" applyNumberFormat="1" applyFont="1" applyBorder="1" applyAlignment="1">
      <alignment horizontal="center" vertical="top"/>
    </xf>
    <xf numFmtId="0" fontId="17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" fontId="12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wrapText="1"/>
    </xf>
    <xf numFmtId="177" fontId="10" fillId="0" borderId="12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77" fontId="1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177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177" fontId="23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177" fontId="0" fillId="0" borderId="0" xfId="0" applyNumberFormat="1" applyAlignment="1">
      <alignment/>
    </xf>
    <xf numFmtId="177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12" fillId="0" borderId="1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2" fontId="19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" sqref="A1:D2"/>
    </sheetView>
  </sheetViews>
  <sheetFormatPr defaultColWidth="9.00390625" defaultRowHeight="12.75"/>
  <cols>
    <col min="1" max="1" width="6.75390625" style="0" customWidth="1"/>
    <col min="2" max="2" width="19.875" style="0" customWidth="1"/>
    <col min="3" max="3" width="65.00390625" style="0" customWidth="1"/>
    <col min="4" max="4" width="12.75390625" style="0" customWidth="1"/>
  </cols>
  <sheetData>
    <row r="1" spans="1:4" ht="12.75">
      <c r="A1" s="124" t="s">
        <v>54</v>
      </c>
      <c r="B1" s="124"/>
      <c r="C1" s="124"/>
      <c r="D1" s="124"/>
    </row>
    <row r="2" spans="1:4" ht="12.75">
      <c r="A2" s="124" t="s">
        <v>129</v>
      </c>
      <c r="B2" s="124"/>
      <c r="C2" s="124"/>
      <c r="D2" s="124"/>
    </row>
    <row r="3" spans="1:4" ht="12.75">
      <c r="A3" s="99"/>
      <c r="B3" s="99"/>
      <c r="C3" s="99"/>
      <c r="D3" s="99"/>
    </row>
    <row r="4" spans="1:4" ht="12.75">
      <c r="A4" s="18"/>
      <c r="B4" s="18"/>
      <c r="C4" s="100"/>
      <c r="D4" s="100"/>
    </row>
    <row r="5" spans="3:4" ht="14.25">
      <c r="C5" s="17"/>
      <c r="D5" s="14"/>
    </row>
    <row r="6" spans="1:4" ht="33" customHeight="1">
      <c r="A6" s="107" t="s">
        <v>111</v>
      </c>
      <c r="B6" s="107"/>
      <c r="C6" s="107"/>
      <c r="D6" s="107"/>
    </row>
    <row r="7" spans="1:4" ht="15" customHeight="1">
      <c r="A7" s="15"/>
      <c r="B7" s="7"/>
      <c r="C7" s="7"/>
      <c r="D7" s="6"/>
    </row>
    <row r="8" spans="1:4" s="72" customFormat="1" ht="20.25" customHeight="1">
      <c r="A8" s="101" t="s">
        <v>81</v>
      </c>
      <c r="B8" s="102"/>
      <c r="C8" s="105" t="s">
        <v>2</v>
      </c>
      <c r="D8" s="105" t="s">
        <v>82</v>
      </c>
    </row>
    <row r="9" spans="1:4" s="72" customFormat="1" ht="12.75">
      <c r="A9" s="103"/>
      <c r="B9" s="104"/>
      <c r="C9" s="106"/>
      <c r="D9" s="106"/>
    </row>
    <row r="10" spans="1:4" s="72" customFormat="1" ht="12.75">
      <c r="A10" s="73" t="s">
        <v>15</v>
      </c>
      <c r="B10" s="92" t="s">
        <v>16</v>
      </c>
      <c r="C10" s="74" t="s">
        <v>31</v>
      </c>
      <c r="D10" s="75">
        <f>D11</f>
        <v>1037</v>
      </c>
    </row>
    <row r="11" spans="1:4" s="72" customFormat="1" ht="28.5" customHeight="1">
      <c r="A11" s="90" t="s">
        <v>15</v>
      </c>
      <c r="B11" s="93" t="s">
        <v>101</v>
      </c>
      <c r="C11" s="84" t="s">
        <v>102</v>
      </c>
      <c r="D11" s="86">
        <f>D12</f>
        <v>1037</v>
      </c>
    </row>
    <row r="12" spans="1:4" s="72" customFormat="1" ht="70.5" customHeight="1">
      <c r="A12" s="91" t="s">
        <v>15</v>
      </c>
      <c r="B12" s="94" t="s">
        <v>103</v>
      </c>
      <c r="C12" s="85" t="s">
        <v>105</v>
      </c>
      <c r="D12" s="87">
        <f>D13</f>
        <v>1037</v>
      </c>
    </row>
    <row r="13" spans="1:4" s="72" customFormat="1" ht="84" customHeight="1">
      <c r="A13" s="91">
        <v>982</v>
      </c>
      <c r="B13" s="95" t="s">
        <v>104</v>
      </c>
      <c r="C13" s="85" t="s">
        <v>110</v>
      </c>
      <c r="D13" s="87">
        <v>1037</v>
      </c>
    </row>
    <row r="14" spans="1:4" s="72" customFormat="1" ht="12.75">
      <c r="A14" s="73" t="s">
        <v>15</v>
      </c>
      <c r="B14" s="92" t="s">
        <v>17</v>
      </c>
      <c r="C14" s="74" t="s">
        <v>8</v>
      </c>
      <c r="D14" s="75">
        <f>D19+D15</f>
        <v>1315</v>
      </c>
    </row>
    <row r="15" spans="1:4" ht="25.5">
      <c r="A15" s="73" t="s">
        <v>15</v>
      </c>
      <c r="B15" s="97" t="s">
        <v>119</v>
      </c>
      <c r="C15" s="74" t="s">
        <v>120</v>
      </c>
      <c r="D15" s="75">
        <v>-185</v>
      </c>
    </row>
    <row r="16" spans="1:4" ht="25.5">
      <c r="A16" s="76" t="s">
        <v>15</v>
      </c>
      <c r="B16" s="98" t="s">
        <v>121</v>
      </c>
      <c r="C16" s="77" t="s">
        <v>122</v>
      </c>
      <c r="D16" s="78">
        <f>D17</f>
        <v>-185</v>
      </c>
    </row>
    <row r="17" spans="1:4" ht="38.25">
      <c r="A17" s="76" t="s">
        <v>18</v>
      </c>
      <c r="B17" s="98" t="s">
        <v>123</v>
      </c>
      <c r="C17" s="77" t="s">
        <v>124</v>
      </c>
      <c r="D17" s="78">
        <v>-185</v>
      </c>
    </row>
    <row r="18" spans="1:4" ht="38.25">
      <c r="A18" s="76" t="s">
        <v>18</v>
      </c>
      <c r="B18" s="98" t="s">
        <v>125</v>
      </c>
      <c r="C18" s="77" t="s">
        <v>126</v>
      </c>
      <c r="D18" s="78">
        <v>-185</v>
      </c>
    </row>
    <row r="19" spans="1:4" ht="12.75">
      <c r="A19" s="73" t="s">
        <v>15</v>
      </c>
      <c r="B19" s="92" t="s">
        <v>106</v>
      </c>
      <c r="C19" s="74" t="s">
        <v>107</v>
      </c>
      <c r="D19" s="75">
        <f>D20</f>
        <v>1500</v>
      </c>
    </row>
    <row r="20" spans="1:4" ht="25.5">
      <c r="A20" s="76" t="s">
        <v>18</v>
      </c>
      <c r="B20" s="96" t="s">
        <v>108</v>
      </c>
      <c r="C20" s="77" t="s">
        <v>109</v>
      </c>
      <c r="D20" s="78">
        <v>1500</v>
      </c>
    </row>
    <row r="21" spans="1:4" ht="12.75">
      <c r="A21" s="79"/>
      <c r="B21" s="80"/>
      <c r="C21" s="81" t="s">
        <v>66</v>
      </c>
      <c r="D21" s="75">
        <f>D14+D10</f>
        <v>2352</v>
      </c>
    </row>
  </sheetData>
  <sheetProtection/>
  <mergeCells count="8">
    <mergeCell ref="A1:D1"/>
    <mergeCell ref="A2:D2"/>
    <mergeCell ref="A3:D3"/>
    <mergeCell ref="C4:D4"/>
    <mergeCell ref="A8:B9"/>
    <mergeCell ref="C8:C9"/>
    <mergeCell ref="D8:D9"/>
    <mergeCell ref="A6:D6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81" zoomScaleNormal="81" workbookViewId="0" topLeftCell="A1">
      <selection activeCell="A2" sqref="A1:F2"/>
    </sheetView>
  </sheetViews>
  <sheetFormatPr defaultColWidth="9.00390625" defaultRowHeight="12.75"/>
  <cols>
    <col min="1" max="1" width="82.75390625" style="38" customWidth="1"/>
    <col min="2" max="2" width="6.875" style="38" customWidth="1"/>
    <col min="3" max="3" width="7.125" style="38" customWidth="1"/>
    <col min="4" max="4" width="16.375" style="38" customWidth="1"/>
    <col min="5" max="5" width="5.125" style="38" customWidth="1"/>
    <col min="6" max="6" width="11.875" style="38" customWidth="1"/>
    <col min="7" max="16384" width="9.125" style="16" customWidth="1"/>
  </cols>
  <sheetData>
    <row r="1" spans="1:6" ht="12.75">
      <c r="A1" s="125" t="s">
        <v>55</v>
      </c>
      <c r="B1" s="125"/>
      <c r="C1" s="125"/>
      <c r="D1" s="125"/>
      <c r="E1" s="125"/>
      <c r="F1" s="125"/>
    </row>
    <row r="2" spans="1:6" ht="12.75">
      <c r="A2" s="125" t="s">
        <v>129</v>
      </c>
      <c r="B2" s="125"/>
      <c r="C2" s="125"/>
      <c r="D2" s="125"/>
      <c r="E2" s="125"/>
      <c r="F2" s="125"/>
    </row>
    <row r="3" spans="1:6" ht="12.75">
      <c r="A3" s="109"/>
      <c r="B3" s="109"/>
      <c r="C3" s="109"/>
      <c r="D3" s="109"/>
      <c r="E3" s="109"/>
      <c r="F3" s="109"/>
    </row>
    <row r="4" ht="12.75">
      <c r="B4" s="38" t="s">
        <v>68</v>
      </c>
    </row>
    <row r="5" spans="1:6" ht="42.75" customHeight="1">
      <c r="A5" s="110" t="s">
        <v>112</v>
      </c>
      <c r="B5" s="110"/>
      <c r="C5" s="110"/>
      <c r="D5" s="110"/>
      <c r="E5" s="110"/>
      <c r="F5" s="110"/>
    </row>
    <row r="6" spans="1:5" ht="12.75">
      <c r="A6" s="108"/>
      <c r="B6" s="108"/>
      <c r="C6" s="108"/>
      <c r="D6" s="108"/>
      <c r="E6" s="108"/>
    </row>
    <row r="7" spans="1:6" ht="75" customHeight="1">
      <c r="A7" s="61" t="s">
        <v>2</v>
      </c>
      <c r="B7" s="61" t="s">
        <v>13</v>
      </c>
      <c r="C7" s="61" t="s">
        <v>0</v>
      </c>
      <c r="D7" s="61" t="s">
        <v>1</v>
      </c>
      <c r="E7" s="61" t="s">
        <v>69</v>
      </c>
      <c r="F7" s="61" t="s">
        <v>38</v>
      </c>
    </row>
    <row r="8" spans="1:6" s="25" customFormat="1" ht="54">
      <c r="A8" s="64" t="s">
        <v>84</v>
      </c>
      <c r="B8" s="45">
        <v>881</v>
      </c>
      <c r="C8" s="59"/>
      <c r="D8" s="59"/>
      <c r="E8" s="59"/>
      <c r="F8" s="60">
        <v>2680</v>
      </c>
    </row>
    <row r="9" spans="1:6" s="25" customFormat="1" ht="15.75">
      <c r="A9" s="65" t="s">
        <v>27</v>
      </c>
      <c r="B9" s="45">
        <v>881</v>
      </c>
      <c r="C9" s="44" t="s">
        <v>12</v>
      </c>
      <c r="D9" s="43"/>
      <c r="E9" s="43"/>
      <c r="F9" s="46">
        <v>2680</v>
      </c>
    </row>
    <row r="10" spans="1:6" s="25" customFormat="1" ht="31.5">
      <c r="A10" s="65" t="s">
        <v>40</v>
      </c>
      <c r="B10" s="45">
        <v>881</v>
      </c>
      <c r="C10" s="44" t="s">
        <v>14</v>
      </c>
      <c r="D10" s="43"/>
      <c r="E10" s="43"/>
      <c r="F10" s="46">
        <v>-84</v>
      </c>
    </row>
    <row r="11" spans="1:6" s="25" customFormat="1" ht="15">
      <c r="A11" s="66" t="s">
        <v>33</v>
      </c>
      <c r="B11" s="47" t="s">
        <v>35</v>
      </c>
      <c r="C11" s="36" t="s">
        <v>14</v>
      </c>
      <c r="D11" s="36" t="s">
        <v>86</v>
      </c>
      <c r="E11" s="36"/>
      <c r="F11" s="28">
        <v>-84</v>
      </c>
    </row>
    <row r="12" spans="1:6" s="25" customFormat="1" ht="45">
      <c r="A12" s="66" t="s">
        <v>70</v>
      </c>
      <c r="B12" s="47" t="s">
        <v>35</v>
      </c>
      <c r="C12" s="36" t="s">
        <v>14</v>
      </c>
      <c r="D12" s="36" t="s">
        <v>86</v>
      </c>
      <c r="E12" s="36" t="s">
        <v>71</v>
      </c>
      <c r="F12" s="28">
        <v>-84</v>
      </c>
    </row>
    <row r="13" spans="1:6" s="25" customFormat="1" ht="47.25">
      <c r="A13" s="65" t="s">
        <v>57</v>
      </c>
      <c r="B13" s="48" t="s">
        <v>35</v>
      </c>
      <c r="C13" s="44" t="s">
        <v>9</v>
      </c>
      <c r="D13" s="36"/>
      <c r="E13" s="36"/>
      <c r="F13" s="28">
        <f>F14+F16+F18</f>
        <v>2764</v>
      </c>
    </row>
    <row r="14" spans="1:6" s="25" customFormat="1" ht="15">
      <c r="A14" s="66" t="s">
        <v>34</v>
      </c>
      <c r="B14" s="47" t="s">
        <v>35</v>
      </c>
      <c r="C14" s="36" t="s">
        <v>9</v>
      </c>
      <c r="D14" s="36" t="s">
        <v>87</v>
      </c>
      <c r="E14" s="36"/>
      <c r="F14" s="28">
        <v>-71.89999999999998</v>
      </c>
    </row>
    <row r="15" spans="1:6" s="25" customFormat="1" ht="45">
      <c r="A15" s="66" t="s">
        <v>70</v>
      </c>
      <c r="B15" s="47" t="s">
        <v>35</v>
      </c>
      <c r="C15" s="36" t="s">
        <v>9</v>
      </c>
      <c r="D15" s="36" t="s">
        <v>87</v>
      </c>
      <c r="E15" s="36" t="s">
        <v>71</v>
      </c>
      <c r="F15" s="28">
        <v>-71.89999999999998</v>
      </c>
    </row>
    <row r="16" spans="1:6" s="25" customFormat="1" ht="75">
      <c r="A16" s="66" t="s">
        <v>56</v>
      </c>
      <c r="B16" s="47" t="s">
        <v>35</v>
      </c>
      <c r="C16" s="36" t="s">
        <v>9</v>
      </c>
      <c r="D16" s="36" t="s">
        <v>88</v>
      </c>
      <c r="E16" s="49"/>
      <c r="F16" s="28">
        <v>-21.599999999999966</v>
      </c>
    </row>
    <row r="17" spans="1:6" s="25" customFormat="1" ht="45">
      <c r="A17" s="66" t="s">
        <v>70</v>
      </c>
      <c r="B17" s="47" t="s">
        <v>35</v>
      </c>
      <c r="C17" s="36" t="s">
        <v>9</v>
      </c>
      <c r="D17" s="36" t="s">
        <v>88</v>
      </c>
      <c r="E17" s="36" t="s">
        <v>71</v>
      </c>
      <c r="F17" s="28">
        <v>-21.599999999999966</v>
      </c>
    </row>
    <row r="18" spans="1:6" s="25" customFormat="1" ht="30">
      <c r="A18" s="66" t="s">
        <v>89</v>
      </c>
      <c r="B18" s="47" t="s">
        <v>35</v>
      </c>
      <c r="C18" s="36" t="s">
        <v>9</v>
      </c>
      <c r="D18" s="36" t="s">
        <v>90</v>
      </c>
      <c r="E18" s="36"/>
      <c r="F18" s="28">
        <f>SUM(F19:F21)</f>
        <v>2857.5</v>
      </c>
    </row>
    <row r="19" spans="1:6" s="25" customFormat="1" ht="45">
      <c r="A19" s="66" t="s">
        <v>70</v>
      </c>
      <c r="B19" s="47" t="s">
        <v>35</v>
      </c>
      <c r="C19" s="36" t="s">
        <v>9</v>
      </c>
      <c r="D19" s="36" t="s">
        <v>90</v>
      </c>
      <c r="E19" s="36" t="s">
        <v>71</v>
      </c>
      <c r="F19" s="28">
        <v>-399.1999999999998</v>
      </c>
    </row>
    <row r="20" spans="1:6" s="25" customFormat="1" ht="30">
      <c r="A20" s="66" t="s">
        <v>73</v>
      </c>
      <c r="B20" s="47" t="s">
        <v>35</v>
      </c>
      <c r="C20" s="36" t="s">
        <v>9</v>
      </c>
      <c r="D20" s="36" t="s">
        <v>90</v>
      </c>
      <c r="E20" s="36" t="s">
        <v>72</v>
      </c>
      <c r="F20" s="28">
        <v>3090</v>
      </c>
    </row>
    <row r="21" spans="1:6" s="25" customFormat="1" ht="15">
      <c r="A21" s="66" t="s">
        <v>117</v>
      </c>
      <c r="B21" s="47" t="s">
        <v>35</v>
      </c>
      <c r="C21" s="36" t="s">
        <v>9</v>
      </c>
      <c r="D21" s="36" t="s">
        <v>90</v>
      </c>
      <c r="E21" s="36" t="s">
        <v>118</v>
      </c>
      <c r="F21" s="28">
        <v>166.7</v>
      </c>
    </row>
    <row r="22" spans="1:6" s="25" customFormat="1" ht="54">
      <c r="A22" s="67" t="s">
        <v>85</v>
      </c>
      <c r="B22" s="48" t="s">
        <v>61</v>
      </c>
      <c r="C22" s="44"/>
      <c r="D22" s="44"/>
      <c r="E22" s="44"/>
      <c r="F22" s="32">
        <v>-74.20000000000005</v>
      </c>
    </row>
    <row r="23" spans="1:6" s="25" customFormat="1" ht="15.75">
      <c r="A23" s="65" t="s">
        <v>27</v>
      </c>
      <c r="B23" s="48" t="s">
        <v>61</v>
      </c>
      <c r="C23" s="44" t="s">
        <v>12</v>
      </c>
      <c r="D23" s="44"/>
      <c r="E23" s="44"/>
      <c r="F23" s="32">
        <v>-74.20000000000005</v>
      </c>
    </row>
    <row r="24" spans="1:6" s="25" customFormat="1" ht="15.75">
      <c r="A24" s="65" t="s">
        <v>59</v>
      </c>
      <c r="B24" s="48" t="s">
        <v>61</v>
      </c>
      <c r="C24" s="44" t="s">
        <v>60</v>
      </c>
      <c r="D24" s="44"/>
      <c r="E24" s="44"/>
      <c r="F24" s="32">
        <v>-74.20000000000005</v>
      </c>
    </row>
    <row r="25" spans="1:6" s="25" customFormat="1" ht="45">
      <c r="A25" s="68" t="s">
        <v>77</v>
      </c>
      <c r="B25" s="47" t="s">
        <v>61</v>
      </c>
      <c r="C25" s="36" t="s">
        <v>60</v>
      </c>
      <c r="D25" s="36" t="s">
        <v>91</v>
      </c>
      <c r="E25" s="36"/>
      <c r="F25" s="28">
        <v>-74.20000000000005</v>
      </c>
    </row>
    <row r="26" spans="1:6" s="25" customFormat="1" ht="45">
      <c r="A26" s="66" t="s">
        <v>70</v>
      </c>
      <c r="B26" s="47" t="s">
        <v>61</v>
      </c>
      <c r="C26" s="36" t="s">
        <v>60</v>
      </c>
      <c r="D26" s="36" t="s">
        <v>91</v>
      </c>
      <c r="E26" s="36" t="s">
        <v>71</v>
      </c>
      <c r="F26" s="28">
        <v>-74.20000000000005</v>
      </c>
    </row>
    <row r="27" spans="1:6" s="25" customFormat="1" ht="54">
      <c r="A27" s="67" t="s">
        <v>80</v>
      </c>
      <c r="B27" s="48" t="s">
        <v>18</v>
      </c>
      <c r="C27" s="44"/>
      <c r="D27" s="44"/>
      <c r="E27" s="44"/>
      <c r="F27" s="32">
        <v>-253.8</v>
      </c>
    </row>
    <row r="28" spans="1:6" s="25" customFormat="1" ht="15.75">
      <c r="A28" s="65" t="s">
        <v>27</v>
      </c>
      <c r="B28" s="48" t="s">
        <v>18</v>
      </c>
      <c r="C28" s="44" t="s">
        <v>12</v>
      </c>
      <c r="D28" s="44"/>
      <c r="E28" s="44"/>
      <c r="F28" s="32">
        <v>-1823.9</v>
      </c>
    </row>
    <row r="29" spans="1:6" s="25" customFormat="1" ht="47.25">
      <c r="A29" s="65" t="s">
        <v>41</v>
      </c>
      <c r="B29" s="48" t="s">
        <v>18</v>
      </c>
      <c r="C29" s="44" t="s">
        <v>19</v>
      </c>
      <c r="D29" s="44"/>
      <c r="E29" s="44"/>
      <c r="F29" s="32">
        <v>-1437.6</v>
      </c>
    </row>
    <row r="30" spans="1:6" s="25" customFormat="1" ht="45">
      <c r="A30" s="66" t="s">
        <v>92</v>
      </c>
      <c r="B30" s="47" t="s">
        <v>18</v>
      </c>
      <c r="C30" s="36" t="s">
        <v>19</v>
      </c>
      <c r="D30" s="36" t="s">
        <v>93</v>
      </c>
      <c r="E30" s="36"/>
      <c r="F30" s="28">
        <v>-1252.5999999999985</v>
      </c>
    </row>
    <row r="31" spans="1:6" s="25" customFormat="1" ht="45">
      <c r="A31" s="66" t="s">
        <v>70</v>
      </c>
      <c r="B31" s="47" t="s">
        <v>18</v>
      </c>
      <c r="C31" s="36" t="s">
        <v>19</v>
      </c>
      <c r="D31" s="36" t="s">
        <v>93</v>
      </c>
      <c r="E31" s="36" t="s">
        <v>71</v>
      </c>
      <c r="F31" s="28">
        <v>-1252.5999999999985</v>
      </c>
    </row>
    <row r="32" spans="1:6" s="25" customFormat="1" ht="30">
      <c r="A32" s="66" t="s">
        <v>127</v>
      </c>
      <c r="B32" s="47" t="s">
        <v>18</v>
      </c>
      <c r="C32" s="36" t="s">
        <v>19</v>
      </c>
      <c r="D32" s="36" t="s">
        <v>128</v>
      </c>
      <c r="E32" s="36"/>
      <c r="F32" s="28">
        <f>F33</f>
        <v>-185</v>
      </c>
    </row>
    <row r="33" spans="1:6" s="25" customFormat="1" ht="45">
      <c r="A33" s="66" t="s">
        <v>70</v>
      </c>
      <c r="B33" s="47" t="s">
        <v>18</v>
      </c>
      <c r="C33" s="36" t="s">
        <v>19</v>
      </c>
      <c r="D33" s="36" t="s">
        <v>128</v>
      </c>
      <c r="E33" s="36" t="s">
        <v>71</v>
      </c>
      <c r="F33" s="28">
        <v>-185</v>
      </c>
    </row>
    <row r="34" spans="1:6" s="25" customFormat="1" ht="15.75">
      <c r="A34" s="65" t="s">
        <v>10</v>
      </c>
      <c r="B34" s="39">
        <v>982</v>
      </c>
      <c r="C34" s="44" t="s">
        <v>39</v>
      </c>
      <c r="D34" s="44"/>
      <c r="E34" s="44"/>
      <c r="F34" s="32">
        <f>F35+F37</f>
        <v>-386.29999999999995</v>
      </c>
    </row>
    <row r="35" spans="1:6" s="25" customFormat="1" ht="45">
      <c r="A35" s="66" t="s">
        <v>94</v>
      </c>
      <c r="B35" s="47" t="s">
        <v>18</v>
      </c>
      <c r="C35" s="36" t="s">
        <v>39</v>
      </c>
      <c r="D35" s="36" t="s">
        <v>95</v>
      </c>
      <c r="E35" s="36"/>
      <c r="F35" s="21">
        <v>-213.2</v>
      </c>
    </row>
    <row r="36" spans="1:6" s="25" customFormat="1" ht="45">
      <c r="A36" s="66" t="s">
        <v>70</v>
      </c>
      <c r="B36" s="47" t="s">
        <v>18</v>
      </c>
      <c r="C36" s="36" t="s">
        <v>39</v>
      </c>
      <c r="D36" s="36" t="s">
        <v>95</v>
      </c>
      <c r="E36" s="36" t="s">
        <v>71</v>
      </c>
      <c r="F36" s="21">
        <v>-213.2</v>
      </c>
    </row>
    <row r="37" spans="1:6" s="25" customFormat="1" ht="45">
      <c r="A37" s="66" t="s">
        <v>96</v>
      </c>
      <c r="B37" s="47" t="s">
        <v>18</v>
      </c>
      <c r="C37" s="36" t="s">
        <v>39</v>
      </c>
      <c r="D37" s="36" t="s">
        <v>97</v>
      </c>
      <c r="E37" s="44"/>
      <c r="F37" s="28">
        <v>-173.1</v>
      </c>
    </row>
    <row r="38" spans="1:6" s="25" customFormat="1" ht="45">
      <c r="A38" s="66" t="s">
        <v>70</v>
      </c>
      <c r="B38" s="47" t="s">
        <v>18</v>
      </c>
      <c r="C38" s="36" t="s">
        <v>39</v>
      </c>
      <c r="D38" s="36" t="s">
        <v>97</v>
      </c>
      <c r="E38" s="36" t="s">
        <v>71</v>
      </c>
      <c r="F38" s="28">
        <v>-173.1</v>
      </c>
    </row>
    <row r="39" spans="1:6" s="25" customFormat="1" ht="15.75">
      <c r="A39" s="65" t="s">
        <v>26</v>
      </c>
      <c r="B39" s="48" t="s">
        <v>18</v>
      </c>
      <c r="C39" s="44" t="s">
        <v>11</v>
      </c>
      <c r="D39" s="44"/>
      <c r="E39" s="44"/>
      <c r="F39" s="32">
        <v>70.09999999999854</v>
      </c>
    </row>
    <row r="40" spans="1:6" s="33" customFormat="1" ht="15.75">
      <c r="A40" s="65" t="s">
        <v>52</v>
      </c>
      <c r="B40" s="48" t="s">
        <v>18</v>
      </c>
      <c r="C40" s="44" t="s">
        <v>53</v>
      </c>
      <c r="D40" s="44"/>
      <c r="E40" s="44"/>
      <c r="F40" s="32">
        <v>70.09999999999991</v>
      </c>
    </row>
    <row r="41" spans="1:6" s="25" customFormat="1" ht="30">
      <c r="A41" s="66" t="s">
        <v>58</v>
      </c>
      <c r="B41" s="47" t="s">
        <v>18</v>
      </c>
      <c r="C41" s="36" t="s">
        <v>53</v>
      </c>
      <c r="D41" s="36" t="s">
        <v>98</v>
      </c>
      <c r="E41" s="36"/>
      <c r="F41" s="28">
        <v>70.09999999999991</v>
      </c>
    </row>
    <row r="42" spans="1:6" s="25" customFormat="1" ht="21" customHeight="1">
      <c r="A42" s="66" t="s">
        <v>75</v>
      </c>
      <c r="B42" s="47" t="s">
        <v>18</v>
      </c>
      <c r="C42" s="36" t="s">
        <v>53</v>
      </c>
      <c r="D42" s="36" t="s">
        <v>98</v>
      </c>
      <c r="E42" s="36" t="s">
        <v>74</v>
      </c>
      <c r="F42" s="28">
        <v>70.09999999999991</v>
      </c>
    </row>
    <row r="43" spans="1:6" s="25" customFormat="1" ht="15.75">
      <c r="A43" s="65" t="s">
        <v>42</v>
      </c>
      <c r="B43" s="39">
        <v>982</v>
      </c>
      <c r="C43" s="40" t="s">
        <v>36</v>
      </c>
      <c r="D43" s="40"/>
      <c r="E43" s="40"/>
      <c r="F43" s="32">
        <v>1500</v>
      </c>
    </row>
    <row r="44" spans="1:6" ht="15.75">
      <c r="A44" s="69" t="s">
        <v>43</v>
      </c>
      <c r="B44" s="39">
        <v>982</v>
      </c>
      <c r="C44" s="40" t="s">
        <v>37</v>
      </c>
      <c r="D44" s="40"/>
      <c r="E44" s="40"/>
      <c r="F44" s="32">
        <v>1500</v>
      </c>
    </row>
    <row r="45" spans="1:6" ht="90">
      <c r="A45" s="70" t="s">
        <v>100</v>
      </c>
      <c r="B45" s="35">
        <v>982</v>
      </c>
      <c r="C45" s="41" t="s">
        <v>37</v>
      </c>
      <c r="D45" s="36" t="s">
        <v>99</v>
      </c>
      <c r="E45" s="41"/>
      <c r="F45" s="28">
        <v>1500</v>
      </c>
    </row>
    <row r="46" spans="1:6" ht="30">
      <c r="A46" s="66" t="s">
        <v>73</v>
      </c>
      <c r="B46" s="47" t="s">
        <v>18</v>
      </c>
      <c r="C46" s="36" t="s">
        <v>37</v>
      </c>
      <c r="D46" s="36" t="s">
        <v>99</v>
      </c>
      <c r="E46" s="36">
        <v>200</v>
      </c>
      <c r="F46" s="28">
        <v>1500</v>
      </c>
    </row>
    <row r="47" spans="1:6" ht="15.75">
      <c r="A47" s="65" t="s">
        <v>66</v>
      </c>
      <c r="B47" s="37"/>
      <c r="C47" s="50"/>
      <c r="D47" s="44"/>
      <c r="E47" s="44"/>
      <c r="F47" s="32">
        <v>2352</v>
      </c>
    </row>
    <row r="48" spans="1:6" ht="12.75">
      <c r="A48" s="51"/>
      <c r="F48" s="52"/>
    </row>
    <row r="49" spans="1:6" ht="15">
      <c r="A49" s="51"/>
      <c r="F49" s="83"/>
    </row>
    <row r="50" spans="1:6" ht="15">
      <c r="A50" s="42"/>
      <c r="F50" s="57"/>
    </row>
    <row r="51" ht="12.75">
      <c r="F51" s="71"/>
    </row>
    <row r="52" ht="12.75">
      <c r="A52" s="51"/>
    </row>
  </sheetData>
  <sheetProtection/>
  <mergeCells count="5">
    <mergeCell ref="A6:E6"/>
    <mergeCell ref="A1:F1"/>
    <mergeCell ref="A2:F2"/>
    <mergeCell ref="A5:F5"/>
    <mergeCell ref="A3:F3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="81" zoomScaleNormal="81" workbookViewId="0" topLeftCell="A1">
      <selection activeCell="A2" sqref="A1:F2"/>
    </sheetView>
  </sheetViews>
  <sheetFormatPr defaultColWidth="9.00390625" defaultRowHeight="12.75"/>
  <cols>
    <col min="1" max="1" width="85.00390625" style="38" customWidth="1"/>
    <col min="2" max="2" width="7.125" style="38" customWidth="1"/>
    <col min="3" max="3" width="17.00390625" style="38" customWidth="1"/>
    <col min="4" max="4" width="5.125" style="38" customWidth="1"/>
    <col min="5" max="5" width="13.25390625" style="38" customWidth="1"/>
    <col min="6" max="6" width="3.375" style="16" hidden="1" customWidth="1"/>
    <col min="7" max="16384" width="9.125" style="16" customWidth="1"/>
  </cols>
  <sheetData>
    <row r="1" spans="1:6" ht="12.75">
      <c r="A1" s="125" t="s">
        <v>116</v>
      </c>
      <c r="B1" s="125"/>
      <c r="C1" s="125"/>
      <c r="D1" s="125"/>
      <c r="E1" s="125"/>
      <c r="F1" s="125"/>
    </row>
    <row r="2" spans="1:6" ht="12.75">
      <c r="A2" s="125" t="s">
        <v>129</v>
      </c>
      <c r="B2" s="125"/>
      <c r="C2" s="125"/>
      <c r="D2" s="125"/>
      <c r="E2" s="125"/>
      <c r="F2" s="125"/>
    </row>
    <row r="3" spans="1:5" ht="48" customHeight="1">
      <c r="A3" s="111" t="s">
        <v>113</v>
      </c>
      <c r="B3" s="111"/>
      <c r="C3" s="111"/>
      <c r="D3" s="111"/>
      <c r="E3" s="111"/>
    </row>
    <row r="4" spans="1:6" ht="12.75">
      <c r="A4" s="108"/>
      <c r="B4" s="108"/>
      <c r="C4" s="108"/>
      <c r="D4" s="108"/>
      <c r="F4" s="19" t="s">
        <v>3</v>
      </c>
    </row>
    <row r="5" spans="1:6" ht="75" customHeight="1">
      <c r="A5" s="61" t="s">
        <v>2</v>
      </c>
      <c r="B5" s="61" t="s">
        <v>0</v>
      </c>
      <c r="C5" s="61" t="s">
        <v>1</v>
      </c>
      <c r="D5" s="61" t="s">
        <v>69</v>
      </c>
      <c r="E5" s="61" t="s">
        <v>38</v>
      </c>
      <c r="F5" s="20" t="s">
        <v>4</v>
      </c>
    </row>
    <row r="6" spans="1:6" s="25" customFormat="1" ht="20.25">
      <c r="A6" s="54" t="s">
        <v>27</v>
      </c>
      <c r="B6" s="55" t="s">
        <v>12</v>
      </c>
      <c r="C6" s="43"/>
      <c r="D6" s="43"/>
      <c r="E6" s="46">
        <f>E7+E10+E19+E24+E27</f>
        <v>781.9000000000015</v>
      </c>
      <c r="F6" s="20"/>
    </row>
    <row r="7" spans="1:6" s="25" customFormat="1" ht="31.5">
      <c r="A7" s="65" t="s">
        <v>40</v>
      </c>
      <c r="B7" s="44" t="s">
        <v>14</v>
      </c>
      <c r="C7" s="43"/>
      <c r="D7" s="43"/>
      <c r="E7" s="46">
        <f>E8</f>
        <v>-84</v>
      </c>
      <c r="F7" s="26"/>
    </row>
    <row r="8" spans="1:6" s="25" customFormat="1" ht="15">
      <c r="A8" s="66" t="s">
        <v>33</v>
      </c>
      <c r="B8" s="36" t="s">
        <v>14</v>
      </c>
      <c r="C8" s="36" t="s">
        <v>86</v>
      </c>
      <c r="D8" s="36"/>
      <c r="E8" s="28">
        <f>E9</f>
        <v>-84</v>
      </c>
      <c r="F8" s="26"/>
    </row>
    <row r="9" spans="1:6" s="25" customFormat="1" ht="45">
      <c r="A9" s="66" t="s">
        <v>70</v>
      </c>
      <c r="B9" s="36" t="s">
        <v>14</v>
      </c>
      <c r="C9" s="36" t="s">
        <v>86</v>
      </c>
      <c r="D9" s="36" t="s">
        <v>71</v>
      </c>
      <c r="E9" s="28">
        <f>'приложение 2'!F12</f>
        <v>-84</v>
      </c>
      <c r="F9" s="27"/>
    </row>
    <row r="10" spans="1:6" s="25" customFormat="1" ht="47.25">
      <c r="A10" s="65" t="s">
        <v>57</v>
      </c>
      <c r="B10" s="44" t="s">
        <v>9</v>
      </c>
      <c r="C10" s="36"/>
      <c r="D10" s="36"/>
      <c r="E10" s="28">
        <f>E11+E13+E15</f>
        <v>2764</v>
      </c>
      <c r="F10" s="27"/>
    </row>
    <row r="11" spans="1:6" s="25" customFormat="1" ht="15">
      <c r="A11" s="66" t="s">
        <v>34</v>
      </c>
      <c r="B11" s="36" t="s">
        <v>9</v>
      </c>
      <c r="C11" s="36" t="s">
        <v>87</v>
      </c>
      <c r="D11" s="36"/>
      <c r="E11" s="28">
        <f>E12</f>
        <v>-71.89999999999998</v>
      </c>
      <c r="F11" s="27"/>
    </row>
    <row r="12" spans="1:6" s="25" customFormat="1" ht="45">
      <c r="A12" s="66" t="s">
        <v>70</v>
      </c>
      <c r="B12" s="36" t="s">
        <v>9</v>
      </c>
      <c r="C12" s="36" t="s">
        <v>87</v>
      </c>
      <c r="D12" s="36" t="s">
        <v>71</v>
      </c>
      <c r="E12" s="28">
        <f>'приложение 2'!F15</f>
        <v>-71.89999999999998</v>
      </c>
      <c r="F12" s="27"/>
    </row>
    <row r="13" spans="1:6" s="25" customFormat="1" ht="60">
      <c r="A13" s="66" t="s">
        <v>56</v>
      </c>
      <c r="B13" s="36" t="s">
        <v>9</v>
      </c>
      <c r="C13" s="36" t="s">
        <v>88</v>
      </c>
      <c r="D13" s="49"/>
      <c r="E13" s="28">
        <f>E14</f>
        <v>-21.599999999999966</v>
      </c>
      <c r="F13" s="26" t="e">
        <f>#REF!</f>
        <v>#REF!</v>
      </c>
    </row>
    <row r="14" spans="1:6" s="25" customFormat="1" ht="45">
      <c r="A14" s="66" t="s">
        <v>70</v>
      </c>
      <c r="B14" s="36" t="s">
        <v>9</v>
      </c>
      <c r="C14" s="36" t="s">
        <v>88</v>
      </c>
      <c r="D14" s="36" t="s">
        <v>71</v>
      </c>
      <c r="E14" s="28">
        <f>'приложение 2'!F17</f>
        <v>-21.599999999999966</v>
      </c>
      <c r="F14" s="26"/>
    </row>
    <row r="15" spans="1:6" s="25" customFormat="1" ht="30">
      <c r="A15" s="66" t="s">
        <v>89</v>
      </c>
      <c r="B15" s="36" t="s">
        <v>9</v>
      </c>
      <c r="C15" s="36" t="s">
        <v>90</v>
      </c>
      <c r="D15" s="36"/>
      <c r="E15" s="28">
        <f>E16+E17+E18</f>
        <v>2857.5</v>
      </c>
      <c r="F15" s="26"/>
    </row>
    <row r="16" spans="1:6" s="25" customFormat="1" ht="45">
      <c r="A16" s="66" t="s">
        <v>70</v>
      </c>
      <c r="B16" s="36" t="s">
        <v>9</v>
      </c>
      <c r="C16" s="36" t="s">
        <v>90</v>
      </c>
      <c r="D16" s="36" t="s">
        <v>71</v>
      </c>
      <c r="E16" s="28">
        <f>'приложение 2'!F19</f>
        <v>-399.1999999999998</v>
      </c>
      <c r="F16" s="26"/>
    </row>
    <row r="17" spans="1:6" s="25" customFormat="1" ht="30">
      <c r="A17" s="66" t="s">
        <v>73</v>
      </c>
      <c r="B17" s="36" t="s">
        <v>9</v>
      </c>
      <c r="C17" s="36" t="s">
        <v>90</v>
      </c>
      <c r="D17" s="36" t="s">
        <v>72</v>
      </c>
      <c r="E17" s="28">
        <v>3090</v>
      </c>
      <c r="F17" s="26"/>
    </row>
    <row r="18" spans="1:6" s="25" customFormat="1" ht="15">
      <c r="A18" s="66" t="s">
        <v>117</v>
      </c>
      <c r="B18" s="36" t="s">
        <v>9</v>
      </c>
      <c r="C18" s="36" t="s">
        <v>90</v>
      </c>
      <c r="D18" s="36" t="s">
        <v>118</v>
      </c>
      <c r="E18" s="28">
        <v>166.7</v>
      </c>
      <c r="F18" s="27"/>
    </row>
    <row r="19" spans="1:6" s="25" customFormat="1" ht="47.25">
      <c r="A19" s="65" t="s">
        <v>41</v>
      </c>
      <c r="B19" s="44" t="s">
        <v>19</v>
      </c>
      <c r="C19" s="44"/>
      <c r="D19" s="44"/>
      <c r="E19" s="32">
        <f>E20+E22</f>
        <v>-1437.5999999999985</v>
      </c>
      <c r="F19" s="29"/>
    </row>
    <row r="20" spans="1:6" s="25" customFormat="1" ht="45">
      <c r="A20" s="66" t="s">
        <v>92</v>
      </c>
      <c r="B20" s="36" t="s">
        <v>19</v>
      </c>
      <c r="C20" s="36" t="s">
        <v>93</v>
      </c>
      <c r="D20" s="36"/>
      <c r="E20" s="28">
        <f>E21</f>
        <v>-1252.5999999999985</v>
      </c>
      <c r="F20" s="29"/>
    </row>
    <row r="21" spans="1:6" s="25" customFormat="1" ht="45">
      <c r="A21" s="66" t="s">
        <v>70</v>
      </c>
      <c r="B21" s="36" t="s">
        <v>19</v>
      </c>
      <c r="C21" s="36" t="s">
        <v>93</v>
      </c>
      <c r="D21" s="36" t="s">
        <v>71</v>
      </c>
      <c r="E21" s="28">
        <f>'приложение 2'!F31</f>
        <v>-1252.5999999999985</v>
      </c>
      <c r="F21" s="27"/>
    </row>
    <row r="22" spans="1:6" s="25" customFormat="1" ht="30">
      <c r="A22" s="66" t="s">
        <v>127</v>
      </c>
      <c r="B22" s="36" t="s">
        <v>19</v>
      </c>
      <c r="C22" s="36" t="s">
        <v>128</v>
      </c>
      <c r="D22" s="36"/>
      <c r="E22" s="28">
        <f>E23</f>
        <v>-185</v>
      </c>
      <c r="F22" s="27"/>
    </row>
    <row r="23" spans="1:6" s="31" customFormat="1" ht="45">
      <c r="A23" s="66" t="s">
        <v>70</v>
      </c>
      <c r="B23" s="36" t="s">
        <v>19</v>
      </c>
      <c r="C23" s="36" t="s">
        <v>128</v>
      </c>
      <c r="D23" s="36" t="s">
        <v>71</v>
      </c>
      <c r="E23" s="28">
        <v>-185</v>
      </c>
      <c r="F23" s="30" t="e">
        <f>SUM(#REF!)</f>
        <v>#REF!</v>
      </c>
    </row>
    <row r="24" spans="1:6" s="25" customFormat="1" ht="15.75">
      <c r="A24" s="65" t="s">
        <v>59</v>
      </c>
      <c r="B24" s="44" t="s">
        <v>60</v>
      </c>
      <c r="C24" s="44"/>
      <c r="D24" s="44"/>
      <c r="E24" s="32">
        <f>E25</f>
        <v>-74.20000000000005</v>
      </c>
      <c r="F24" s="26"/>
    </row>
    <row r="25" spans="1:6" s="25" customFormat="1" ht="30">
      <c r="A25" s="68" t="s">
        <v>77</v>
      </c>
      <c r="B25" s="36" t="s">
        <v>60</v>
      </c>
      <c r="C25" s="36" t="s">
        <v>91</v>
      </c>
      <c r="D25" s="36"/>
      <c r="E25" s="28">
        <f>E26</f>
        <v>-74.20000000000005</v>
      </c>
      <c r="F25" s="26"/>
    </row>
    <row r="26" spans="1:6" s="25" customFormat="1" ht="45">
      <c r="A26" s="66" t="s">
        <v>70</v>
      </c>
      <c r="B26" s="36" t="s">
        <v>60</v>
      </c>
      <c r="C26" s="36" t="s">
        <v>91</v>
      </c>
      <c r="D26" s="36" t="s">
        <v>71</v>
      </c>
      <c r="E26" s="28">
        <f>'приложение 2'!F26</f>
        <v>-74.20000000000005</v>
      </c>
      <c r="F26" s="26"/>
    </row>
    <row r="27" spans="1:6" s="25" customFormat="1" ht="15.75">
      <c r="A27" s="65" t="s">
        <v>10</v>
      </c>
      <c r="B27" s="44" t="s">
        <v>39</v>
      </c>
      <c r="C27" s="44"/>
      <c r="D27" s="44"/>
      <c r="E27" s="32">
        <f>E28+E30</f>
        <v>-386.29999999999995</v>
      </c>
      <c r="F27" s="26"/>
    </row>
    <row r="28" spans="1:6" s="25" customFormat="1" ht="45">
      <c r="A28" s="66" t="s">
        <v>94</v>
      </c>
      <c r="B28" s="36" t="s">
        <v>39</v>
      </c>
      <c r="C28" s="36" t="s">
        <v>95</v>
      </c>
      <c r="D28" s="36"/>
      <c r="E28" s="21">
        <f>E29</f>
        <v>-213.2</v>
      </c>
      <c r="F28" s="26"/>
    </row>
    <row r="29" spans="1:6" s="25" customFormat="1" ht="45">
      <c r="A29" s="66" t="s">
        <v>70</v>
      </c>
      <c r="B29" s="36" t="s">
        <v>39</v>
      </c>
      <c r="C29" s="36" t="s">
        <v>95</v>
      </c>
      <c r="D29" s="36" t="s">
        <v>71</v>
      </c>
      <c r="E29" s="21">
        <f>'приложение 2'!F36</f>
        <v>-213.2</v>
      </c>
      <c r="F29" s="27" t="e">
        <f>SUM(#REF!)</f>
        <v>#REF!</v>
      </c>
    </row>
    <row r="30" spans="1:5" s="25" customFormat="1" ht="45">
      <c r="A30" s="66" t="s">
        <v>96</v>
      </c>
      <c r="B30" s="36" t="s">
        <v>39</v>
      </c>
      <c r="C30" s="36" t="s">
        <v>97</v>
      </c>
      <c r="D30" s="44"/>
      <c r="E30" s="28">
        <f>E31</f>
        <v>-173.1</v>
      </c>
    </row>
    <row r="31" spans="1:5" s="25" customFormat="1" ht="45">
      <c r="A31" s="66" t="s">
        <v>70</v>
      </c>
      <c r="B31" s="36" t="s">
        <v>39</v>
      </c>
      <c r="C31" s="36" t="s">
        <v>97</v>
      </c>
      <c r="D31" s="36" t="s">
        <v>71</v>
      </c>
      <c r="E31" s="28">
        <f>'приложение 2'!F38</f>
        <v>-173.1</v>
      </c>
    </row>
    <row r="32" spans="1:5" s="25" customFormat="1" ht="15.75">
      <c r="A32" s="65" t="s">
        <v>26</v>
      </c>
      <c r="B32" s="44" t="s">
        <v>11</v>
      </c>
      <c r="C32" s="44"/>
      <c r="D32" s="44"/>
      <c r="E32" s="32">
        <f>E33</f>
        <v>70.09999999999991</v>
      </c>
    </row>
    <row r="33" spans="1:6" s="25" customFormat="1" ht="15.75">
      <c r="A33" s="65" t="s">
        <v>52</v>
      </c>
      <c r="B33" s="44" t="s">
        <v>53</v>
      </c>
      <c r="C33" s="44"/>
      <c r="D33" s="44"/>
      <c r="E33" s="32">
        <f>E34</f>
        <v>70.09999999999991</v>
      </c>
      <c r="F33" s="26"/>
    </row>
    <row r="34" spans="1:6" s="25" customFormat="1" ht="30">
      <c r="A34" s="66" t="s">
        <v>58</v>
      </c>
      <c r="B34" s="36" t="s">
        <v>53</v>
      </c>
      <c r="C34" s="36" t="s">
        <v>98</v>
      </c>
      <c r="D34" s="36"/>
      <c r="E34" s="28">
        <f>E35</f>
        <v>70.09999999999991</v>
      </c>
      <c r="F34" s="26"/>
    </row>
    <row r="35" spans="1:6" s="25" customFormat="1" ht="15">
      <c r="A35" s="66" t="s">
        <v>75</v>
      </c>
      <c r="B35" s="36" t="s">
        <v>53</v>
      </c>
      <c r="C35" s="36" t="s">
        <v>98</v>
      </c>
      <c r="D35" s="36" t="s">
        <v>74</v>
      </c>
      <c r="E35" s="21">
        <f>'приложение 2'!F42</f>
        <v>70.09999999999991</v>
      </c>
      <c r="F35" s="34"/>
    </row>
    <row r="36" spans="1:6" s="25" customFormat="1" ht="15.75">
      <c r="A36" s="65" t="s">
        <v>42</v>
      </c>
      <c r="B36" s="40" t="s">
        <v>36</v>
      </c>
      <c r="C36" s="40"/>
      <c r="D36" s="40"/>
      <c r="E36" s="32">
        <f>E37</f>
        <v>1500</v>
      </c>
      <c r="F36" s="34"/>
    </row>
    <row r="37" spans="1:5" ht="15.75">
      <c r="A37" s="69" t="s">
        <v>43</v>
      </c>
      <c r="B37" s="40" t="s">
        <v>37</v>
      </c>
      <c r="C37" s="40"/>
      <c r="D37" s="40"/>
      <c r="E37" s="32">
        <f>E38</f>
        <v>1500</v>
      </c>
    </row>
    <row r="38" spans="1:5" ht="75">
      <c r="A38" s="70" t="s">
        <v>100</v>
      </c>
      <c r="B38" s="41" t="s">
        <v>37</v>
      </c>
      <c r="C38" s="36" t="s">
        <v>99</v>
      </c>
      <c r="D38" s="41"/>
      <c r="E38" s="28">
        <f>E39</f>
        <v>1500</v>
      </c>
    </row>
    <row r="39" spans="1:5" ht="30">
      <c r="A39" s="66" t="s">
        <v>73</v>
      </c>
      <c r="B39" s="36" t="s">
        <v>37</v>
      </c>
      <c r="C39" s="36" t="s">
        <v>99</v>
      </c>
      <c r="D39" s="36">
        <v>200</v>
      </c>
      <c r="E39" s="21">
        <f>'приложение 2'!F46</f>
        <v>1500</v>
      </c>
    </row>
    <row r="40" spans="1:5" ht="15.75">
      <c r="A40" s="65" t="s">
        <v>66</v>
      </c>
      <c r="B40" s="50"/>
      <c r="C40" s="44"/>
      <c r="D40" s="44"/>
      <c r="E40" s="32">
        <f>E6+E32+E36</f>
        <v>2352.0000000000014</v>
      </c>
    </row>
    <row r="41" spans="1:5" ht="12.75">
      <c r="A41" s="51"/>
      <c r="E41" s="52"/>
    </row>
    <row r="42" ht="12.75">
      <c r="A42" s="51"/>
    </row>
    <row r="43" spans="1:5" ht="15">
      <c r="A43" s="42"/>
      <c r="E43" s="57"/>
    </row>
    <row r="45" ht="12.75">
      <c r="A45" s="51"/>
    </row>
  </sheetData>
  <sheetProtection/>
  <mergeCells count="4">
    <mergeCell ref="A3:E3"/>
    <mergeCell ref="A4:D4"/>
    <mergeCell ref="A1:F1"/>
    <mergeCell ref="A2:F2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1:C2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123" t="s">
        <v>62</v>
      </c>
      <c r="B1" s="123"/>
      <c r="C1" s="123"/>
    </row>
    <row r="2" spans="1:3" ht="12.75">
      <c r="A2" s="123" t="s">
        <v>130</v>
      </c>
      <c r="B2" s="123"/>
      <c r="C2" s="123"/>
    </row>
    <row r="3" spans="2:4" ht="13.5" customHeight="1">
      <c r="B3" s="100"/>
      <c r="C3" s="100"/>
      <c r="D3" s="18"/>
    </row>
    <row r="4" spans="1:3" ht="51" customHeight="1">
      <c r="A4" s="115" t="s">
        <v>114</v>
      </c>
      <c r="B4" s="115"/>
      <c r="C4" s="115"/>
    </row>
    <row r="5" spans="4:7" ht="12.75">
      <c r="D5" s="112" t="s">
        <v>3</v>
      </c>
      <c r="E5" s="112"/>
      <c r="F5" s="112"/>
      <c r="G5" s="112"/>
    </row>
    <row r="6" spans="1:7" ht="12" customHeight="1">
      <c r="A6" s="113" t="s">
        <v>81</v>
      </c>
      <c r="B6" s="113" t="s">
        <v>2</v>
      </c>
      <c r="C6" s="114" t="s">
        <v>51</v>
      </c>
      <c r="D6" s="3" t="s">
        <v>4</v>
      </c>
      <c r="E6" s="3" t="s">
        <v>5</v>
      </c>
      <c r="F6" s="3" t="s">
        <v>6</v>
      </c>
      <c r="G6" s="3" t="s">
        <v>7</v>
      </c>
    </row>
    <row r="7" spans="1:7" ht="12.75">
      <c r="A7" s="113"/>
      <c r="B7" s="113"/>
      <c r="C7" s="114"/>
      <c r="D7" s="10">
        <v>5592</v>
      </c>
      <c r="E7" s="4" t="e">
        <f>D7+#REF!</f>
        <v>#REF!</v>
      </c>
      <c r="F7" s="4" t="e">
        <f>E7+#REF!</f>
        <v>#REF!</v>
      </c>
      <c r="G7" s="4" t="e">
        <f>F7+#REF!</f>
        <v>#REF!</v>
      </c>
    </row>
    <row r="8" spans="1:7" ht="25.5">
      <c r="A8" s="62" t="s">
        <v>44</v>
      </c>
      <c r="B8" s="13" t="s">
        <v>28</v>
      </c>
      <c r="C8" s="58">
        <f>C13-C9</f>
        <v>0</v>
      </c>
      <c r="D8" s="4" t="e">
        <f>-#REF!</f>
        <v>#REF!</v>
      </c>
      <c r="E8" s="4" t="e">
        <f>-#REF!</f>
        <v>#REF!</v>
      </c>
      <c r="F8" s="4" t="e">
        <f>-#REF!</f>
        <v>#REF!</v>
      </c>
      <c r="G8" s="4" t="e">
        <f>-#REF!</f>
        <v>#REF!</v>
      </c>
    </row>
    <row r="9" spans="1:7" ht="12.75">
      <c r="A9" s="63" t="s">
        <v>45</v>
      </c>
      <c r="B9" s="1" t="s">
        <v>20</v>
      </c>
      <c r="C9" s="53">
        <f>C10</f>
        <v>2352</v>
      </c>
      <c r="D9" s="4" t="e">
        <f>-#REF!</f>
        <v>#REF!</v>
      </c>
      <c r="E9" s="4" t="e">
        <f>-#REF!</f>
        <v>#REF!</v>
      </c>
      <c r="F9" s="4" t="e">
        <f>-#REF!</f>
        <v>#REF!</v>
      </c>
      <c r="G9" s="4" t="e">
        <f>-#REF!</f>
        <v>#REF!</v>
      </c>
    </row>
    <row r="10" spans="1:7" ht="12.75">
      <c r="A10" s="63" t="s">
        <v>46</v>
      </c>
      <c r="B10" s="1" t="s">
        <v>21</v>
      </c>
      <c r="C10" s="53">
        <f>C11</f>
        <v>2352</v>
      </c>
      <c r="D10" s="4" t="e">
        <f>-#REF!</f>
        <v>#REF!</v>
      </c>
      <c r="E10" s="4" t="e">
        <f>-#REF!</f>
        <v>#REF!</v>
      </c>
      <c r="F10" s="4" t="e">
        <f>-#REF!</f>
        <v>#REF!</v>
      </c>
      <c r="G10" s="4" t="e">
        <f>-#REF!</f>
        <v>#REF!</v>
      </c>
    </row>
    <row r="11" spans="1:7" ht="12.75">
      <c r="A11" s="63" t="s">
        <v>47</v>
      </c>
      <c r="B11" s="1" t="s">
        <v>76</v>
      </c>
      <c r="C11" s="53">
        <f>C12</f>
        <v>2352</v>
      </c>
      <c r="D11" s="10" t="e">
        <f>#REF!</f>
        <v>#REF!</v>
      </c>
      <c r="E11" s="10" t="e">
        <f>#REF!</f>
        <v>#REF!</v>
      </c>
      <c r="F11" s="10" t="e">
        <f>#REF!</f>
        <v>#REF!</v>
      </c>
      <c r="G11" s="10" t="e">
        <f>#REF!</f>
        <v>#REF!</v>
      </c>
    </row>
    <row r="12" spans="1:7" ht="38.25">
      <c r="A12" s="63" t="s">
        <v>29</v>
      </c>
      <c r="B12" s="23" t="s">
        <v>79</v>
      </c>
      <c r="C12" s="53">
        <f>'приложение 1'!D21</f>
        <v>2352</v>
      </c>
      <c r="D12" s="4" t="e">
        <f>-#REF!</f>
        <v>#REF!</v>
      </c>
      <c r="E12" s="4" t="e">
        <f>-#REF!</f>
        <v>#REF!</v>
      </c>
      <c r="F12" s="4" t="e">
        <f>-#REF!</f>
        <v>#REF!</v>
      </c>
      <c r="G12" s="4" t="e">
        <f>-#REF!</f>
        <v>#REF!</v>
      </c>
    </row>
    <row r="13" spans="1:7" ht="12.75">
      <c r="A13" s="63" t="s">
        <v>48</v>
      </c>
      <c r="B13" s="8" t="s">
        <v>22</v>
      </c>
      <c r="C13" s="53">
        <f>'приложение 2'!F47</f>
        <v>2352</v>
      </c>
      <c r="D13" s="4" t="e">
        <f>-#REF!</f>
        <v>#REF!</v>
      </c>
      <c r="E13" s="4" t="e">
        <f>-#REF!</f>
        <v>#REF!</v>
      </c>
      <c r="F13" s="4" t="e">
        <f>-#REF!</f>
        <v>#REF!</v>
      </c>
      <c r="G13" s="4" t="e">
        <f>-#REF!</f>
        <v>#REF!</v>
      </c>
    </row>
    <row r="14" spans="1:7" ht="12.75">
      <c r="A14" s="63" t="s">
        <v>49</v>
      </c>
      <c r="B14" s="8" t="s">
        <v>23</v>
      </c>
      <c r="C14" s="53">
        <f>C13</f>
        <v>2352</v>
      </c>
      <c r="D14" s="4" t="e">
        <f>-#REF!</f>
        <v>#REF!</v>
      </c>
      <c r="E14" s="4" t="e">
        <f>-#REF!</f>
        <v>#REF!</v>
      </c>
      <c r="F14" s="4" t="e">
        <f>-#REF!</f>
        <v>#REF!</v>
      </c>
      <c r="G14" s="4" t="e">
        <f>-#REF!</f>
        <v>#REF!</v>
      </c>
    </row>
    <row r="15" spans="1:7" ht="25.5">
      <c r="A15" s="63" t="s">
        <v>50</v>
      </c>
      <c r="B15" s="8" t="s">
        <v>24</v>
      </c>
      <c r="C15" s="53">
        <f>C14</f>
        <v>2352</v>
      </c>
      <c r="D15" s="12" t="e">
        <f>D11+D16</f>
        <v>#REF!</v>
      </c>
      <c r="E15" s="12" t="e">
        <f>E11+E16</f>
        <v>#REF!</v>
      </c>
      <c r="F15" s="12" t="e">
        <f>F11+F16</f>
        <v>#REF!</v>
      </c>
      <c r="G15" s="12" t="e">
        <f>G11+G16</f>
        <v>#REF!</v>
      </c>
    </row>
    <row r="16" spans="1:7" ht="38.25">
      <c r="A16" s="63" t="s">
        <v>30</v>
      </c>
      <c r="B16" s="56" t="s">
        <v>78</v>
      </c>
      <c r="C16" s="53">
        <f>C15</f>
        <v>2352</v>
      </c>
      <c r="D16" s="4" t="e">
        <f>-#REF!</f>
        <v>#REF!</v>
      </c>
      <c r="E16" s="4" t="e">
        <f>-#REF!</f>
        <v>#REF!</v>
      </c>
      <c r="F16" s="4" t="e">
        <f>-#REF!</f>
        <v>#REF!</v>
      </c>
      <c r="G16" s="4" t="e">
        <f>-#REF!</f>
        <v>#REF!</v>
      </c>
    </row>
    <row r="17" spans="1:10" ht="25.5">
      <c r="A17" s="2" t="s">
        <v>32</v>
      </c>
      <c r="B17" s="9" t="s">
        <v>67</v>
      </c>
      <c r="C17" s="58">
        <f>SUM(C8)</f>
        <v>0</v>
      </c>
      <c r="J17" s="82"/>
    </row>
    <row r="19" ht="12.75">
      <c r="C19" s="82"/>
    </row>
    <row r="21" ht="12.75">
      <c r="B21" s="5"/>
    </row>
    <row r="22" ht="14.25">
      <c r="D22" s="6" t="s">
        <v>25</v>
      </c>
    </row>
    <row r="23" ht="14.25">
      <c r="B23" s="6"/>
    </row>
    <row r="26" ht="15">
      <c r="B26" s="11"/>
    </row>
  </sheetData>
  <sheetProtection/>
  <mergeCells count="8">
    <mergeCell ref="A1:C1"/>
    <mergeCell ref="A2:C2"/>
    <mergeCell ref="D5:G5"/>
    <mergeCell ref="B3:C3"/>
    <mergeCell ref="A6:A7"/>
    <mergeCell ref="B6:B7"/>
    <mergeCell ref="C6:C7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0.75390625" style="0" customWidth="1"/>
    <col min="6" max="6" width="35.375" style="0" customWidth="1"/>
  </cols>
  <sheetData>
    <row r="1" spans="1:6" ht="12.75">
      <c r="A1" s="123" t="s">
        <v>64</v>
      </c>
      <c r="B1" s="123"/>
      <c r="C1" s="123"/>
      <c r="D1" s="123"/>
      <c r="E1" s="123"/>
      <c r="F1" s="123"/>
    </row>
    <row r="2" spans="1:6" ht="12.75">
      <c r="A2" s="123" t="s">
        <v>131</v>
      </c>
      <c r="B2" s="123"/>
      <c r="C2" s="123"/>
      <c r="D2" s="123"/>
      <c r="E2" s="123"/>
      <c r="F2" s="123"/>
    </row>
    <row r="3" spans="1:6" ht="12.75">
      <c r="A3" s="100"/>
      <c r="B3" s="100"/>
      <c r="C3" s="100"/>
      <c r="D3" s="100"/>
      <c r="E3" s="100"/>
      <c r="F3" s="100"/>
    </row>
    <row r="4" ht="12.75">
      <c r="F4" s="18"/>
    </row>
    <row r="5" spans="2:6" ht="60.75" customHeight="1">
      <c r="B5" s="120" t="s">
        <v>115</v>
      </c>
      <c r="C5" s="121"/>
      <c r="D5" s="121"/>
      <c r="E5" s="121"/>
      <c r="F5" s="121"/>
    </row>
    <row r="8" spans="2:6" ht="29.25" customHeight="1">
      <c r="B8" s="122" t="s">
        <v>83</v>
      </c>
      <c r="C8" s="122"/>
      <c r="D8" s="122" t="s">
        <v>2</v>
      </c>
      <c r="E8" s="122"/>
      <c r="F8" s="122"/>
    </row>
    <row r="9" spans="2:6" ht="63.75">
      <c r="B9" s="23" t="s">
        <v>65</v>
      </c>
      <c r="C9" s="23" t="s">
        <v>63</v>
      </c>
      <c r="D9" s="122"/>
      <c r="E9" s="122"/>
      <c r="F9" s="122"/>
    </row>
    <row r="10" spans="2:6" ht="103.5" customHeight="1">
      <c r="B10" s="22">
        <v>982</v>
      </c>
      <c r="C10" s="24" t="s">
        <v>104</v>
      </c>
      <c r="D10" s="116" t="s">
        <v>110</v>
      </c>
      <c r="E10" s="117"/>
      <c r="F10" s="118"/>
    </row>
    <row r="11" spans="2:6" ht="39" customHeight="1">
      <c r="B11" s="89" t="s">
        <v>18</v>
      </c>
      <c r="C11" s="88" t="s">
        <v>108</v>
      </c>
      <c r="D11" s="119" t="s">
        <v>109</v>
      </c>
      <c r="E11" s="119"/>
      <c r="F11" s="119"/>
    </row>
  </sheetData>
  <sheetProtection/>
  <mergeCells count="8">
    <mergeCell ref="D10:F10"/>
    <mergeCell ref="D11:F11"/>
    <mergeCell ref="B5:F5"/>
    <mergeCell ref="B8:C8"/>
    <mergeCell ref="D8:F9"/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2016-12-15T06:52:40Z</cp:lastPrinted>
  <dcterms:created xsi:type="dcterms:W3CDTF">2004-01-09T12:13:45Z</dcterms:created>
  <dcterms:modified xsi:type="dcterms:W3CDTF">2016-12-15T07:00:51Z</dcterms:modified>
  <cp:category/>
  <cp:version/>
  <cp:contentType/>
  <cp:contentStatus/>
</cp:coreProperties>
</file>